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050" lockStructure="1"/>
  <bookViews>
    <workbookView xWindow="120" yWindow="105" windowWidth="28515" windowHeight="12585"/>
  </bookViews>
  <sheets>
    <sheet name="READ_ME" sheetId="5" r:id="rId1"/>
    <sheet name="SELECT" sheetId="2" r:id="rId2"/>
    <sheet name="YOUR_DATA" sheetId="1" r:id="rId3"/>
    <sheet name="MAKE_PDF" sheetId="7" r:id="rId4"/>
    <sheet name="Discounts" sheetId="3" state="hidden" r:id="rId5"/>
    <sheet name="ForRecord" sheetId="4" state="hidden" r:id="rId6"/>
    <sheet name="Lists" sheetId="9" state="hidden" r:id="rId7"/>
    <sheet name="CHECK" sheetId="10" state="hidden" r:id="rId8"/>
    <sheet name="Feuil4" sheetId="11" state="hidden" r:id="rId9"/>
  </sheets>
  <externalReferences>
    <externalReference r:id="rId10"/>
  </externalReferences>
  <definedNames>
    <definedName name="_xlnm.Print_Area" localSheetId="3">MAKE_PDF!$A$1:$I$83</definedName>
  </definedNames>
  <calcPr calcId="145621"/>
</workbook>
</file>

<file path=xl/calcChain.xml><?xml version="1.0" encoding="utf-8"?>
<calcChain xmlns="http://schemas.openxmlformats.org/spreadsheetml/2006/main">
  <c r="A74" i="7" l="1"/>
  <c r="G67" i="7"/>
  <c r="G83" i="7"/>
  <c r="F36" i="7"/>
  <c r="F37" i="7"/>
  <c r="F38" i="7"/>
  <c r="F35" i="7"/>
  <c r="F34" i="7"/>
  <c r="F33" i="7"/>
  <c r="F32" i="7"/>
  <c r="F31" i="7"/>
  <c r="F30" i="7"/>
  <c r="F29" i="7"/>
  <c r="F27" i="7"/>
  <c r="F26" i="7"/>
  <c r="F25" i="7"/>
  <c r="I18" i="1"/>
  <c r="F39" i="10"/>
  <c r="G41" i="10"/>
  <c r="I42" i="10"/>
  <c r="J42" i="10"/>
  <c r="K42" i="10"/>
  <c r="L42" i="10"/>
  <c r="M42" i="10"/>
  <c r="N42" i="10"/>
  <c r="O42" i="10"/>
  <c r="P42" i="10"/>
  <c r="Q42" i="10"/>
  <c r="R42" i="10"/>
  <c r="S42" i="10"/>
  <c r="T42" i="10"/>
  <c r="U42" i="10"/>
  <c r="V42" i="10"/>
  <c r="W42" i="10"/>
  <c r="X42" i="10"/>
  <c r="Y42" i="10"/>
  <c r="Z42" i="10"/>
  <c r="AA42" i="10"/>
  <c r="AB42" i="10"/>
  <c r="AC42" i="10"/>
  <c r="AD42" i="10"/>
  <c r="AE42" i="10"/>
  <c r="AF42" i="10"/>
  <c r="AG42" i="10"/>
  <c r="AH42" i="10"/>
  <c r="AI42" i="10"/>
  <c r="AJ42" i="10"/>
  <c r="AK42" i="10"/>
  <c r="AL42" i="10"/>
  <c r="AM42" i="10"/>
  <c r="AN42" i="10"/>
  <c r="AO42" i="10"/>
  <c r="AP42" i="10"/>
  <c r="AQ42" i="10"/>
  <c r="AR42" i="10"/>
  <c r="AS42" i="10"/>
  <c r="AT42" i="10"/>
  <c r="AU42" i="10"/>
  <c r="AV42" i="10"/>
  <c r="AW42" i="10"/>
  <c r="AX42" i="10"/>
  <c r="AY42" i="10"/>
  <c r="AZ42" i="10"/>
  <c r="BA42" i="10"/>
  <c r="BB42" i="10"/>
  <c r="BC42" i="10"/>
  <c r="BD42" i="10"/>
  <c r="BE42" i="10"/>
  <c r="BF42" i="10"/>
  <c r="BG42" i="10"/>
  <c r="BH42" i="10"/>
  <c r="BI42" i="10"/>
  <c r="BJ42" i="10"/>
  <c r="BK42" i="10"/>
  <c r="BL42" i="10"/>
  <c r="BM42" i="10"/>
  <c r="BN42" i="10"/>
  <c r="BO42" i="10"/>
  <c r="BP42" i="10"/>
  <c r="BQ42" i="10"/>
  <c r="BR42" i="10"/>
  <c r="BS42" i="10"/>
  <c r="H42" i="10"/>
  <c r="I40" i="10"/>
  <c r="J40" i="10"/>
  <c r="K40" i="10"/>
  <c r="L40" i="10"/>
  <c r="M40" i="10"/>
  <c r="N40" i="10"/>
  <c r="O40" i="10"/>
  <c r="P40" i="10"/>
  <c r="Q40" i="10"/>
  <c r="R40" i="10"/>
  <c r="S40" i="10"/>
  <c r="T40" i="10"/>
  <c r="U40" i="10"/>
  <c r="V40" i="10"/>
  <c r="W40" i="10"/>
  <c r="X40" i="10"/>
  <c r="Y40" i="10"/>
  <c r="Z40" i="10"/>
  <c r="AA40" i="10"/>
  <c r="AB40" i="10"/>
  <c r="AC40" i="10"/>
  <c r="AD40" i="10"/>
  <c r="AE40" i="10"/>
  <c r="AF40" i="10"/>
  <c r="AG40" i="10"/>
  <c r="AH40" i="10"/>
  <c r="AI40" i="10"/>
  <c r="AJ40" i="10"/>
  <c r="AK40" i="10"/>
  <c r="AL40" i="10"/>
  <c r="AM40" i="10"/>
  <c r="AN40" i="10"/>
  <c r="AO40" i="10"/>
  <c r="AP40" i="10"/>
  <c r="AQ40" i="10"/>
  <c r="AR40" i="10"/>
  <c r="AS40" i="10"/>
  <c r="AT40" i="10"/>
  <c r="AU40" i="10"/>
  <c r="AV40" i="10"/>
  <c r="AW40" i="10"/>
  <c r="AX40" i="10"/>
  <c r="AY40" i="10"/>
  <c r="AZ40" i="10"/>
  <c r="BA40" i="10"/>
  <c r="BB40" i="10"/>
  <c r="BC40" i="10"/>
  <c r="BD40" i="10"/>
  <c r="BE40" i="10"/>
  <c r="BF40" i="10"/>
  <c r="BG40" i="10"/>
  <c r="BH40" i="10"/>
  <c r="BI40" i="10"/>
  <c r="BJ40" i="10"/>
  <c r="BK40" i="10"/>
  <c r="BL40" i="10"/>
  <c r="BM40" i="10"/>
  <c r="BN40" i="10"/>
  <c r="BO40" i="10"/>
  <c r="BP40" i="10"/>
  <c r="BQ40" i="10"/>
  <c r="BR40" i="10"/>
  <c r="BS40" i="10"/>
  <c r="H40" i="10"/>
  <c r="I22" i="1"/>
  <c r="I44" i="10"/>
  <c r="J44" i="10"/>
  <c r="K44" i="10"/>
  <c r="L44" i="10"/>
  <c r="M44" i="10"/>
  <c r="N44" i="10"/>
  <c r="O44" i="10"/>
  <c r="P44" i="10"/>
  <c r="Q44" i="10"/>
  <c r="R44" i="10"/>
  <c r="S44" i="10"/>
  <c r="T44" i="10"/>
  <c r="U44" i="10"/>
  <c r="V44" i="10"/>
  <c r="W44" i="10"/>
  <c r="X44" i="10"/>
  <c r="Y44" i="10"/>
  <c r="Z44" i="10"/>
  <c r="AA44" i="10"/>
  <c r="AB44" i="10"/>
  <c r="AC44" i="10"/>
  <c r="AD44" i="10"/>
  <c r="AE44" i="10"/>
  <c r="AF44" i="10"/>
  <c r="AG44" i="10"/>
  <c r="AH44" i="10"/>
  <c r="AI44" i="10"/>
  <c r="AJ44" i="10"/>
  <c r="AK44" i="10"/>
  <c r="AL44" i="10"/>
  <c r="AM44" i="10"/>
  <c r="AN44" i="10"/>
  <c r="AO44" i="10"/>
  <c r="AP44" i="10"/>
  <c r="AQ44" i="10"/>
  <c r="AR44" i="10"/>
  <c r="AS44" i="10"/>
  <c r="AT44" i="10"/>
  <c r="AU44" i="10"/>
  <c r="AV44" i="10"/>
  <c r="AW44" i="10"/>
  <c r="AX44" i="10"/>
  <c r="AY44" i="10"/>
  <c r="AZ44" i="10"/>
  <c r="BA44" i="10"/>
  <c r="BB44" i="10"/>
  <c r="BC44" i="10"/>
  <c r="BD44" i="10"/>
  <c r="BE44" i="10"/>
  <c r="BF44" i="10"/>
  <c r="BG44" i="10"/>
  <c r="BH44" i="10"/>
  <c r="BI44" i="10"/>
  <c r="BJ44" i="10"/>
  <c r="BK44" i="10"/>
  <c r="BL44" i="10"/>
  <c r="BM44" i="10"/>
  <c r="BN44" i="10"/>
  <c r="BO44" i="10"/>
  <c r="BP44" i="10"/>
  <c r="BQ44" i="10"/>
  <c r="BR44" i="10"/>
  <c r="BS44" i="10"/>
  <c r="H44" i="10"/>
  <c r="G44" i="10" s="1"/>
  <c r="F43" i="10" s="1"/>
  <c r="BS43" i="10"/>
  <c r="BR43" i="10"/>
  <c r="BQ43" i="10"/>
  <c r="BP43" i="10"/>
  <c r="BO43" i="10"/>
  <c r="BN43" i="10"/>
  <c r="BM43" i="10"/>
  <c r="BL43" i="10"/>
  <c r="BK43" i="10"/>
  <c r="BJ43" i="10"/>
  <c r="BI43" i="10"/>
  <c r="BH43" i="10"/>
  <c r="BG43" i="10"/>
  <c r="BF43" i="10"/>
  <c r="BE43" i="10"/>
  <c r="BD43" i="10"/>
  <c r="BC43" i="10"/>
  <c r="BB43" i="10"/>
  <c r="BA43" i="10"/>
  <c r="AZ43" i="10"/>
  <c r="AY43" i="10"/>
  <c r="AX43" i="10"/>
  <c r="AW43" i="10"/>
  <c r="AV43" i="10"/>
  <c r="AU43" i="10"/>
  <c r="AT43" i="10"/>
  <c r="AS43" i="10"/>
  <c r="AR43" i="10"/>
  <c r="AQ43" i="10"/>
  <c r="AP43" i="10"/>
  <c r="AO43" i="10"/>
  <c r="AN43" i="10"/>
  <c r="AM43" i="10"/>
  <c r="AL43" i="10"/>
  <c r="AK43" i="10"/>
  <c r="AJ43" i="10"/>
  <c r="AI43" i="10"/>
  <c r="AH43" i="10"/>
  <c r="AG43" i="10"/>
  <c r="AF43" i="10"/>
  <c r="AE43" i="10"/>
  <c r="AD43" i="10"/>
  <c r="AC43" i="10"/>
  <c r="AB43" i="10"/>
  <c r="AA43" i="10"/>
  <c r="Z43" i="10"/>
  <c r="Y43" i="10"/>
  <c r="X43" i="10"/>
  <c r="W43" i="10"/>
  <c r="V43" i="10"/>
  <c r="U43" i="10"/>
  <c r="T43" i="10"/>
  <c r="S43" i="10"/>
  <c r="R43" i="10"/>
  <c r="Q43" i="10"/>
  <c r="P43" i="10"/>
  <c r="O43" i="10"/>
  <c r="N43" i="10"/>
  <c r="M43" i="10"/>
  <c r="L43" i="10"/>
  <c r="K43" i="10"/>
  <c r="J43" i="10"/>
  <c r="I43" i="10"/>
  <c r="H43" i="10"/>
  <c r="G43" i="10"/>
  <c r="BS39" i="10"/>
  <c r="BR39" i="10"/>
  <c r="BQ39" i="10"/>
  <c r="BP39" i="10"/>
  <c r="BO39" i="10"/>
  <c r="BN39" i="10"/>
  <c r="BM39" i="10"/>
  <c r="BL39" i="10"/>
  <c r="BK39" i="10"/>
  <c r="BJ39" i="10"/>
  <c r="BI39" i="10"/>
  <c r="BH39" i="10"/>
  <c r="BG39" i="10"/>
  <c r="BF39" i="10"/>
  <c r="BE39" i="10"/>
  <c r="BD39" i="10"/>
  <c r="BC39" i="10"/>
  <c r="BB39" i="10"/>
  <c r="BA39" i="10"/>
  <c r="AZ39" i="10"/>
  <c r="AY39" i="10"/>
  <c r="AX39"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R39" i="10"/>
  <c r="Q39" i="10"/>
  <c r="P39" i="10"/>
  <c r="O39" i="10"/>
  <c r="N39" i="10"/>
  <c r="M39" i="10"/>
  <c r="L39" i="10"/>
  <c r="K39" i="10"/>
  <c r="J39" i="10"/>
  <c r="I39" i="10"/>
  <c r="H39" i="10"/>
  <c r="G39" i="10"/>
  <c r="I16" i="1"/>
  <c r="F35" i="10"/>
  <c r="F37" i="10"/>
  <c r="G35" i="10"/>
  <c r="G37" i="10"/>
  <c r="I38" i="10"/>
  <c r="J38" i="10"/>
  <c r="K38" i="10"/>
  <c r="L38" i="10"/>
  <c r="M38" i="10"/>
  <c r="N38" i="10"/>
  <c r="O38" i="10"/>
  <c r="P38" i="10"/>
  <c r="Q38" i="10"/>
  <c r="R38" i="10"/>
  <c r="S38" i="10"/>
  <c r="T38" i="10"/>
  <c r="U38" i="10"/>
  <c r="V38" i="10"/>
  <c r="W38" i="10"/>
  <c r="X38" i="10"/>
  <c r="Y38" i="10"/>
  <c r="Z38" i="10"/>
  <c r="AA38" i="10"/>
  <c r="AB38" i="10"/>
  <c r="AC38" i="10"/>
  <c r="AD38" i="10"/>
  <c r="AE38" i="10"/>
  <c r="AF38" i="10"/>
  <c r="AG38" i="10"/>
  <c r="AH38" i="10"/>
  <c r="AI38" i="10"/>
  <c r="AJ38" i="10"/>
  <c r="AK38" i="10"/>
  <c r="AL38" i="10"/>
  <c r="AM38" i="10"/>
  <c r="AN38" i="10"/>
  <c r="AO38" i="10"/>
  <c r="AP38" i="10"/>
  <c r="AQ38" i="10"/>
  <c r="AR38" i="10"/>
  <c r="AS38" i="10"/>
  <c r="AT38" i="10"/>
  <c r="AU38" i="10"/>
  <c r="AV38" i="10"/>
  <c r="AW38" i="10"/>
  <c r="AX38" i="10"/>
  <c r="AY38" i="10"/>
  <c r="AZ38" i="10"/>
  <c r="BA38" i="10"/>
  <c r="BB38" i="10"/>
  <c r="BC38" i="10"/>
  <c r="BD38" i="10"/>
  <c r="BE38" i="10"/>
  <c r="BF38" i="10"/>
  <c r="BG38" i="10"/>
  <c r="BH38" i="10"/>
  <c r="BI38" i="10"/>
  <c r="BJ38" i="10"/>
  <c r="BK38" i="10"/>
  <c r="BL38" i="10"/>
  <c r="BM38" i="10"/>
  <c r="BN38" i="10"/>
  <c r="BO38" i="10"/>
  <c r="BP38" i="10"/>
  <c r="BQ38" i="10"/>
  <c r="BR38" i="10"/>
  <c r="BS38" i="10"/>
  <c r="I36" i="10"/>
  <c r="J36" i="10"/>
  <c r="K36" i="10"/>
  <c r="L36" i="10"/>
  <c r="M36" i="10"/>
  <c r="N36" i="10"/>
  <c r="O36" i="10"/>
  <c r="P36" i="10"/>
  <c r="Q36" i="10"/>
  <c r="R36" i="10"/>
  <c r="S36" i="10"/>
  <c r="T36" i="10"/>
  <c r="U36" i="10"/>
  <c r="V36" i="10"/>
  <c r="W36" i="10"/>
  <c r="X36" i="10"/>
  <c r="Y36" i="10"/>
  <c r="Z36" i="10"/>
  <c r="AA36" i="10"/>
  <c r="AB36" i="10"/>
  <c r="AC36" i="10"/>
  <c r="AD36" i="10"/>
  <c r="AE36" i="10"/>
  <c r="AF36" i="10"/>
  <c r="AG36" i="10"/>
  <c r="AH36" i="10"/>
  <c r="AI36" i="10"/>
  <c r="AJ36" i="10"/>
  <c r="AK36" i="10"/>
  <c r="AL36" i="10"/>
  <c r="AM36" i="10"/>
  <c r="AN36" i="10"/>
  <c r="AO36" i="10"/>
  <c r="AP36" i="10"/>
  <c r="AQ36" i="10"/>
  <c r="AR36" i="10"/>
  <c r="AS36" i="10"/>
  <c r="AT36" i="10"/>
  <c r="AU36" i="10"/>
  <c r="AV36" i="10"/>
  <c r="AW36" i="10"/>
  <c r="AX36" i="10"/>
  <c r="AY36" i="10"/>
  <c r="AZ36" i="10"/>
  <c r="BA36" i="10"/>
  <c r="BB36" i="10"/>
  <c r="BC36" i="10"/>
  <c r="BD36" i="10"/>
  <c r="BE36" i="10"/>
  <c r="BF36" i="10"/>
  <c r="BG36" i="10"/>
  <c r="BH36" i="10"/>
  <c r="BI36" i="10"/>
  <c r="BJ36" i="10"/>
  <c r="BK36" i="10"/>
  <c r="BL36" i="10"/>
  <c r="BM36" i="10"/>
  <c r="BN36" i="10"/>
  <c r="BO36" i="10"/>
  <c r="BP36" i="10"/>
  <c r="BQ36" i="10"/>
  <c r="BR36" i="10"/>
  <c r="BS36" i="10"/>
  <c r="H38" i="10"/>
  <c r="H36" i="10"/>
  <c r="BS37" i="10"/>
  <c r="BR37" i="10"/>
  <c r="BQ37" i="10"/>
  <c r="BP37" i="10"/>
  <c r="BO37" i="10"/>
  <c r="BN37" i="10"/>
  <c r="BM37" i="10"/>
  <c r="BL37" i="10"/>
  <c r="BK37" i="10"/>
  <c r="BJ37" i="10"/>
  <c r="BI37" i="10"/>
  <c r="BH37" i="10"/>
  <c r="BG37" i="10"/>
  <c r="BF37" i="10"/>
  <c r="BE37" i="10"/>
  <c r="BD37" i="10"/>
  <c r="BC37" i="10"/>
  <c r="BB37" i="10"/>
  <c r="BA37" i="10"/>
  <c r="AZ37" i="10"/>
  <c r="AY37" i="10"/>
  <c r="AX37" i="10"/>
  <c r="AW37" i="10"/>
  <c r="AV37" i="10"/>
  <c r="AU37" i="10"/>
  <c r="AT37" i="10"/>
  <c r="AS37" i="10"/>
  <c r="AR37" i="10"/>
  <c r="AQ37" i="10"/>
  <c r="AP37" i="10"/>
  <c r="AO37" i="10"/>
  <c r="AN37" i="10"/>
  <c r="AM37" i="10"/>
  <c r="AL37" i="10"/>
  <c r="AK37" i="10"/>
  <c r="AJ37" i="10"/>
  <c r="AI37" i="10"/>
  <c r="AH37" i="10"/>
  <c r="AG37" i="10"/>
  <c r="AF37" i="10"/>
  <c r="AE37" i="10"/>
  <c r="AD37" i="10"/>
  <c r="AC37" i="10"/>
  <c r="AB37" i="10"/>
  <c r="AA37" i="10"/>
  <c r="Z37" i="10"/>
  <c r="Y37" i="10"/>
  <c r="X37" i="10"/>
  <c r="W37" i="10"/>
  <c r="V37" i="10"/>
  <c r="U37" i="10"/>
  <c r="T37" i="10"/>
  <c r="S37" i="10"/>
  <c r="R37" i="10"/>
  <c r="Q37" i="10"/>
  <c r="P37" i="10"/>
  <c r="O37" i="10"/>
  <c r="N37" i="10"/>
  <c r="M37" i="10"/>
  <c r="L37" i="10"/>
  <c r="K37" i="10"/>
  <c r="J37" i="10"/>
  <c r="I37" i="10"/>
  <c r="H37" i="10"/>
  <c r="BS35" i="10"/>
  <c r="BR35" i="10"/>
  <c r="BQ35" i="10"/>
  <c r="BP35" i="10"/>
  <c r="BO35" i="10"/>
  <c r="BN35" i="10"/>
  <c r="BM35" i="10"/>
  <c r="BL35" i="10"/>
  <c r="BK35" i="10"/>
  <c r="BJ35" i="10"/>
  <c r="BI35" i="10"/>
  <c r="BH35" i="10"/>
  <c r="BG35" i="10"/>
  <c r="BF35" i="10"/>
  <c r="BE35" i="10"/>
  <c r="BD35" i="10"/>
  <c r="BC35" i="10"/>
  <c r="BB35" i="10"/>
  <c r="BA35" i="10"/>
  <c r="AZ35" i="10"/>
  <c r="AY35" i="10"/>
  <c r="AX35"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R35" i="10"/>
  <c r="Q35" i="10"/>
  <c r="P35" i="10"/>
  <c r="O35" i="10"/>
  <c r="N35" i="10"/>
  <c r="M35" i="10"/>
  <c r="L35" i="10"/>
  <c r="K35" i="10"/>
  <c r="J35" i="10"/>
  <c r="I35" i="10"/>
  <c r="H35" i="10"/>
  <c r="G31" i="10"/>
  <c r="F31" i="10" s="1"/>
  <c r="I14" i="1" s="1"/>
  <c r="G33" i="10"/>
  <c r="C33" i="10"/>
  <c r="BL33" i="10" s="1"/>
  <c r="BL34" i="10" s="1"/>
  <c r="C31" i="10"/>
  <c r="BS31" i="10" s="1"/>
  <c r="BS32" i="10" s="1"/>
  <c r="BE32" i="10"/>
  <c r="AW32" i="10"/>
  <c r="Y32" i="10"/>
  <c r="Q32" i="10"/>
  <c r="BR31" i="10"/>
  <c r="BR32" i="10" s="1"/>
  <c r="BQ31" i="10"/>
  <c r="BQ32" i="10" s="1"/>
  <c r="BP31" i="10"/>
  <c r="BP32" i="10" s="1"/>
  <c r="BO31" i="10"/>
  <c r="BO32" i="10" s="1"/>
  <c r="BN31" i="10"/>
  <c r="BN32" i="10" s="1"/>
  <c r="BM31" i="10"/>
  <c r="BM32" i="10" s="1"/>
  <c r="BL31" i="10"/>
  <c r="BL32" i="10" s="1"/>
  <c r="BJ31" i="10"/>
  <c r="BJ32" i="10" s="1"/>
  <c r="BI31" i="10"/>
  <c r="BI32" i="10" s="1"/>
  <c r="BH31" i="10"/>
  <c r="BH32" i="10" s="1"/>
  <c r="BG31" i="10"/>
  <c r="BG32" i="10" s="1"/>
  <c r="BF31" i="10"/>
  <c r="BF32" i="10" s="1"/>
  <c r="BE31" i="10"/>
  <c r="BD31" i="10"/>
  <c r="BD32" i="10" s="1"/>
  <c r="BB31" i="10"/>
  <c r="BB32" i="10" s="1"/>
  <c r="BA31" i="10"/>
  <c r="BA32" i="10" s="1"/>
  <c r="AZ31" i="10"/>
  <c r="AZ32" i="10" s="1"/>
  <c r="AY31" i="10"/>
  <c r="AY32" i="10" s="1"/>
  <c r="AX31" i="10"/>
  <c r="AX32" i="10" s="1"/>
  <c r="AW31" i="10"/>
  <c r="AV31" i="10"/>
  <c r="AV32" i="10" s="1"/>
  <c r="AT31" i="10"/>
  <c r="AT32" i="10" s="1"/>
  <c r="AS31" i="10"/>
  <c r="AS32" i="10" s="1"/>
  <c r="AR31" i="10"/>
  <c r="AR32" i="10" s="1"/>
  <c r="AQ31" i="10"/>
  <c r="AQ32" i="10" s="1"/>
  <c r="AP31" i="10"/>
  <c r="AP32" i="10" s="1"/>
  <c r="AO31" i="10"/>
  <c r="AO32" i="10" s="1"/>
  <c r="AN31" i="10"/>
  <c r="AN32" i="10" s="1"/>
  <c r="AL31" i="10"/>
  <c r="AL32" i="10" s="1"/>
  <c r="AK31" i="10"/>
  <c r="AK32" i="10" s="1"/>
  <c r="AJ31" i="10"/>
  <c r="AJ32" i="10" s="1"/>
  <c r="AI31" i="10"/>
  <c r="AI32" i="10" s="1"/>
  <c r="AH31" i="10"/>
  <c r="AH32" i="10" s="1"/>
  <c r="AG31" i="10"/>
  <c r="AG32" i="10" s="1"/>
  <c r="AF31" i="10"/>
  <c r="AF32" i="10" s="1"/>
  <c r="AD31" i="10"/>
  <c r="AD32" i="10" s="1"/>
  <c r="AC31" i="10"/>
  <c r="AC32" i="10" s="1"/>
  <c r="AB31" i="10"/>
  <c r="AB32" i="10" s="1"/>
  <c r="AA31" i="10"/>
  <c r="AA32" i="10" s="1"/>
  <c r="Z31" i="10"/>
  <c r="Z32" i="10" s="1"/>
  <c r="Y31" i="10"/>
  <c r="X31" i="10"/>
  <c r="X32" i="10" s="1"/>
  <c r="V31" i="10"/>
  <c r="V32" i="10" s="1"/>
  <c r="U31" i="10"/>
  <c r="U32" i="10" s="1"/>
  <c r="T31" i="10"/>
  <c r="T32" i="10" s="1"/>
  <c r="S31" i="10"/>
  <c r="S32" i="10" s="1"/>
  <c r="R31" i="10"/>
  <c r="R32" i="10" s="1"/>
  <c r="Q31" i="10"/>
  <c r="P31" i="10"/>
  <c r="P32" i="10" s="1"/>
  <c r="N31" i="10"/>
  <c r="N32" i="10" s="1"/>
  <c r="M31" i="10"/>
  <c r="M32" i="10" s="1"/>
  <c r="L31" i="10"/>
  <c r="L32" i="10" s="1"/>
  <c r="K31" i="10"/>
  <c r="K32" i="10" s="1"/>
  <c r="J31" i="10"/>
  <c r="J32" i="10" s="1"/>
  <c r="I31" i="10"/>
  <c r="I32" i="10" s="1"/>
  <c r="H31" i="10"/>
  <c r="H32" i="10" s="1"/>
  <c r="E31" i="10"/>
  <c r="D31" i="10"/>
  <c r="B31" i="10"/>
  <c r="B33" i="10" s="1"/>
  <c r="F21" i="10"/>
  <c r="I8" i="1" s="1"/>
  <c r="D37" i="10"/>
  <c r="D39" i="10"/>
  <c r="D41" i="10"/>
  <c r="E41" i="10" s="1"/>
  <c r="D35" i="10"/>
  <c r="B2" i="10"/>
  <c r="D27" i="10"/>
  <c r="D25" i="10"/>
  <c r="D23" i="10"/>
  <c r="D21" i="10"/>
  <c r="D15" i="10"/>
  <c r="E15" i="10" s="1"/>
  <c r="D9" i="10"/>
  <c r="E9" i="10" s="1"/>
  <c r="D7" i="10"/>
  <c r="D5" i="10"/>
  <c r="D3" i="10"/>
  <c r="B3" i="10"/>
  <c r="C3" i="10" s="1"/>
  <c r="I3" i="10" s="1"/>
  <c r="I4" i="10" s="1"/>
  <c r="B5" i="10"/>
  <c r="B43" i="10"/>
  <c r="BN51" i="10" s="1"/>
  <c r="B41" i="10"/>
  <c r="G50" i="10" s="1"/>
  <c r="B39" i="10"/>
  <c r="C39" i="10" s="1"/>
  <c r="B37" i="10"/>
  <c r="AO45" i="10" s="1"/>
  <c r="AO46" i="10" s="1"/>
  <c r="B35" i="10"/>
  <c r="B27" i="10"/>
  <c r="B25" i="10"/>
  <c r="B23" i="10"/>
  <c r="B21" i="10"/>
  <c r="C21" i="10" s="1"/>
  <c r="B15" i="10"/>
  <c r="B9" i="10"/>
  <c r="B7" i="10"/>
  <c r="G40" i="10" l="1"/>
  <c r="G36" i="10"/>
  <c r="G38" i="10"/>
  <c r="S33" i="10"/>
  <c r="S34" i="10" s="1"/>
  <c r="AQ33" i="10"/>
  <c r="AQ34" i="10" s="1"/>
  <c r="BO33" i="10"/>
  <c r="BO34" i="10" s="1"/>
  <c r="AB33" i="10"/>
  <c r="AB34" i="10" s="1"/>
  <c r="AC33" i="10"/>
  <c r="AC34" i="10" s="1"/>
  <c r="N33" i="10"/>
  <c r="N34" i="10" s="1"/>
  <c r="V33" i="10"/>
  <c r="V34" i="10" s="1"/>
  <c r="AD33" i="10"/>
  <c r="AD34" i="10" s="1"/>
  <c r="AL33" i="10"/>
  <c r="AL34" i="10" s="1"/>
  <c r="AT33" i="10"/>
  <c r="AT34" i="10" s="1"/>
  <c r="BB33" i="10"/>
  <c r="BB34" i="10" s="1"/>
  <c r="BJ33" i="10"/>
  <c r="BJ34" i="10" s="1"/>
  <c r="BR33" i="10"/>
  <c r="BR34" i="10" s="1"/>
  <c r="Q33" i="10"/>
  <c r="Q34" i="10" s="1"/>
  <c r="AG33" i="10"/>
  <c r="AG34" i="10" s="1"/>
  <c r="AO33" i="10"/>
  <c r="AO34" i="10" s="1"/>
  <c r="BE33" i="10"/>
  <c r="BE34" i="10" s="1"/>
  <c r="BM33" i="10"/>
  <c r="BM34" i="10" s="1"/>
  <c r="R33" i="10"/>
  <c r="R34" i="10" s="1"/>
  <c r="AH33" i="10"/>
  <c r="AH34" i="10" s="1"/>
  <c r="AX33" i="10"/>
  <c r="AX34" i="10" s="1"/>
  <c r="BF33" i="10"/>
  <c r="BF34" i="10" s="1"/>
  <c r="BN33" i="10"/>
  <c r="BN34" i="10" s="1"/>
  <c r="AA33" i="10"/>
  <c r="AA34" i="10" s="1"/>
  <c r="T33" i="10"/>
  <c r="T34" i="10" s="1"/>
  <c r="AR33" i="10"/>
  <c r="AR34" i="10" s="1"/>
  <c r="BH33" i="10"/>
  <c r="BH34" i="10" s="1"/>
  <c r="U33" i="10"/>
  <c r="U34" i="10" s="1"/>
  <c r="AS33" i="10"/>
  <c r="AS34" i="10" s="1"/>
  <c r="BQ33" i="10"/>
  <c r="BQ34" i="10" s="1"/>
  <c r="O33" i="10"/>
  <c r="O34" i="10" s="1"/>
  <c r="W33" i="10"/>
  <c r="W34" i="10" s="1"/>
  <c r="AE33" i="10"/>
  <c r="AE34" i="10" s="1"/>
  <c r="AM33" i="10"/>
  <c r="AM34" i="10" s="1"/>
  <c r="AU33" i="10"/>
  <c r="AU34" i="10" s="1"/>
  <c r="BC33" i="10"/>
  <c r="BC34" i="10" s="1"/>
  <c r="BK33" i="10"/>
  <c r="BK34" i="10" s="1"/>
  <c r="BS33" i="10"/>
  <c r="BS34" i="10" s="1"/>
  <c r="I33" i="10"/>
  <c r="I34" i="10" s="1"/>
  <c r="Y33" i="10"/>
  <c r="Y34" i="10" s="1"/>
  <c r="AW33" i="10"/>
  <c r="AW34" i="10" s="1"/>
  <c r="J33" i="10"/>
  <c r="J34" i="10" s="1"/>
  <c r="Z33" i="10"/>
  <c r="Z34" i="10" s="1"/>
  <c r="AP33" i="10"/>
  <c r="AP34" i="10" s="1"/>
  <c r="K33" i="10"/>
  <c r="K34" i="10" s="1"/>
  <c r="AI33" i="10"/>
  <c r="AI34" i="10" s="1"/>
  <c r="AY33" i="10"/>
  <c r="AY34" i="10" s="1"/>
  <c r="BG33" i="10"/>
  <c r="BG34" i="10" s="1"/>
  <c r="L33" i="10"/>
  <c r="L34" i="10" s="1"/>
  <c r="AJ33" i="10"/>
  <c r="AJ34" i="10" s="1"/>
  <c r="AZ33" i="10"/>
  <c r="AZ34" i="10" s="1"/>
  <c r="BP33" i="10"/>
  <c r="BP34" i="10" s="1"/>
  <c r="M33" i="10"/>
  <c r="M34" i="10" s="1"/>
  <c r="AK33" i="10"/>
  <c r="AK34" i="10" s="1"/>
  <c r="BA33" i="10"/>
  <c r="BA34" i="10" s="1"/>
  <c r="BI33" i="10"/>
  <c r="BI34" i="10" s="1"/>
  <c r="H33" i="10"/>
  <c r="H34" i="10" s="1"/>
  <c r="P33" i="10"/>
  <c r="P34" i="10" s="1"/>
  <c r="X33" i="10"/>
  <c r="X34" i="10" s="1"/>
  <c r="AF33" i="10"/>
  <c r="AF34" i="10" s="1"/>
  <c r="AN33" i="10"/>
  <c r="AN34" i="10" s="1"/>
  <c r="AV33" i="10"/>
  <c r="AV34" i="10" s="1"/>
  <c r="BD33" i="10"/>
  <c r="BD34" i="10" s="1"/>
  <c r="O31" i="10"/>
  <c r="O32" i="10" s="1"/>
  <c r="W31" i="10"/>
  <c r="W32" i="10" s="1"/>
  <c r="AE31" i="10"/>
  <c r="AE32" i="10" s="1"/>
  <c r="AM31" i="10"/>
  <c r="AM32" i="10" s="1"/>
  <c r="AU31" i="10"/>
  <c r="AU32" i="10" s="1"/>
  <c r="BC31" i="10"/>
  <c r="BC32" i="10" s="1"/>
  <c r="BK31" i="10"/>
  <c r="BK32" i="10" s="1"/>
  <c r="B29" i="10"/>
  <c r="E39" i="10"/>
  <c r="C37" i="10"/>
  <c r="E37" i="10" s="1"/>
  <c r="C23" i="10"/>
  <c r="C25" i="10"/>
  <c r="E25" i="10" s="1"/>
  <c r="C35" i="10"/>
  <c r="E35" i="10" s="1"/>
  <c r="E3" i="10"/>
  <c r="C43" i="10"/>
  <c r="D43" i="10" s="1"/>
  <c r="E43" i="10" s="1"/>
  <c r="E21" i="10"/>
  <c r="C41" i="10"/>
  <c r="E23" i="10"/>
  <c r="BD3" i="10"/>
  <c r="BD4" i="10" s="1"/>
  <c r="W3" i="10"/>
  <c r="W4" i="10" s="1"/>
  <c r="BS3" i="10"/>
  <c r="BS4" i="10" s="1"/>
  <c r="AN3" i="10"/>
  <c r="AN4" i="10" s="1"/>
  <c r="AM3" i="10"/>
  <c r="AM4" i="10" s="1"/>
  <c r="BC3" i="10"/>
  <c r="BC4" i="10" s="1"/>
  <c r="X3" i="10"/>
  <c r="X4" i="10" s="1"/>
  <c r="H3" i="10"/>
  <c r="H4" i="10" s="1"/>
  <c r="BR3" i="10"/>
  <c r="BR4" i="10" s="1"/>
  <c r="V3" i="10"/>
  <c r="V4" i="10" s="1"/>
  <c r="BQ3" i="10"/>
  <c r="BQ4" i="10" s="1"/>
  <c r="U3" i="10"/>
  <c r="U4" i="10" s="1"/>
  <c r="BL3" i="10"/>
  <c r="BL4" i="10" s="1"/>
  <c r="AV3" i="10"/>
  <c r="AV4" i="10" s="1"/>
  <c r="AF3" i="10"/>
  <c r="AF4" i="10" s="1"/>
  <c r="P3" i="10"/>
  <c r="P4" i="10" s="1"/>
  <c r="AL3" i="10"/>
  <c r="AL4" i="10" s="1"/>
  <c r="BA3" i="10"/>
  <c r="BA4" i="10" s="1"/>
  <c r="BK3" i="10"/>
  <c r="BK4" i="10" s="1"/>
  <c r="AU3" i="10"/>
  <c r="AU4" i="10" s="1"/>
  <c r="AE3" i="10"/>
  <c r="AE4" i="10" s="1"/>
  <c r="O3" i="10"/>
  <c r="O4" i="10" s="1"/>
  <c r="BB3" i="10"/>
  <c r="BB4" i="10" s="1"/>
  <c r="AK3" i="10"/>
  <c r="AK4" i="10" s="1"/>
  <c r="BJ3" i="10"/>
  <c r="BJ4" i="10" s="1"/>
  <c r="AT3" i="10"/>
  <c r="AT4" i="10" s="1"/>
  <c r="AD3" i="10"/>
  <c r="AD4" i="10" s="1"/>
  <c r="N3" i="10"/>
  <c r="N4" i="10" s="1"/>
  <c r="BI3" i="10"/>
  <c r="BI4" i="10" s="1"/>
  <c r="AS3" i="10"/>
  <c r="AS4" i="10" s="1"/>
  <c r="AC3" i="10"/>
  <c r="AC4" i="10" s="1"/>
  <c r="M3" i="10"/>
  <c r="M4" i="10" s="1"/>
  <c r="BP3" i="10"/>
  <c r="BP4" i="10" s="1"/>
  <c r="AZ3" i="10"/>
  <c r="AZ4" i="10" s="1"/>
  <c r="AJ3" i="10"/>
  <c r="AJ4" i="10" s="1"/>
  <c r="L3" i="10"/>
  <c r="L4" i="10" s="1"/>
  <c r="BO3" i="10"/>
  <c r="BG3" i="10"/>
  <c r="BG4" i="10" s="1"/>
  <c r="AY3" i="10"/>
  <c r="AY4" i="10" s="1"/>
  <c r="AQ3" i="10"/>
  <c r="AQ4" i="10" s="1"/>
  <c r="AI3" i="10"/>
  <c r="AI4" i="10" s="1"/>
  <c r="AA3" i="10"/>
  <c r="AA4" i="10" s="1"/>
  <c r="S3" i="10"/>
  <c r="S4" i="10" s="1"/>
  <c r="K3" i="10"/>
  <c r="K4" i="10" s="1"/>
  <c r="BH3" i="10"/>
  <c r="BH4" i="10" s="1"/>
  <c r="AR3" i="10"/>
  <c r="AR4" i="10" s="1"/>
  <c r="AB3" i="10"/>
  <c r="AB4" i="10" s="1"/>
  <c r="T3" i="10"/>
  <c r="T4" i="10" s="1"/>
  <c r="BN3" i="10"/>
  <c r="BN4" i="10" s="1"/>
  <c r="BF3" i="10"/>
  <c r="BF4" i="10" s="1"/>
  <c r="AX3" i="10"/>
  <c r="AX4" i="10" s="1"/>
  <c r="AP3" i="10"/>
  <c r="AP4" i="10" s="1"/>
  <c r="AH3" i="10"/>
  <c r="AH4" i="10" s="1"/>
  <c r="Z3" i="10"/>
  <c r="Z4" i="10" s="1"/>
  <c r="R3" i="10"/>
  <c r="R4" i="10" s="1"/>
  <c r="J3" i="10"/>
  <c r="J4" i="10" s="1"/>
  <c r="BM3" i="10"/>
  <c r="BM4" i="10" s="1"/>
  <c r="BE3" i="10"/>
  <c r="BE4" i="10" s="1"/>
  <c r="AW3" i="10"/>
  <c r="AW4" i="10" s="1"/>
  <c r="AO3" i="10"/>
  <c r="AO4" i="10" s="1"/>
  <c r="AG3" i="10"/>
  <c r="AG4" i="10" s="1"/>
  <c r="Y3" i="10"/>
  <c r="Y4" i="10" s="1"/>
  <c r="Q3" i="10"/>
  <c r="Q4" i="10" s="1"/>
  <c r="B19" i="10"/>
  <c r="B17" i="10"/>
  <c r="C7" i="10"/>
  <c r="C5" i="10"/>
  <c r="B11" i="10"/>
  <c r="B13" i="10"/>
  <c r="BB45" i="10"/>
  <c r="BB46" i="10" s="1"/>
  <c r="BF45" i="10"/>
  <c r="BF46" i="10" s="1"/>
  <c r="AB51" i="10"/>
  <c r="BR45" i="10"/>
  <c r="BR46" i="10" s="1"/>
  <c r="AP51" i="10"/>
  <c r="H45" i="10"/>
  <c r="H46" i="10" s="1"/>
  <c r="AQ51" i="10"/>
  <c r="N45" i="10"/>
  <c r="N46" i="10" s="1"/>
  <c r="AU51" i="10"/>
  <c r="AY45" i="10"/>
  <c r="AY46" i="10" s="1"/>
  <c r="BM47" i="10"/>
  <c r="AG47" i="10"/>
  <c r="AF47" i="10"/>
  <c r="AV47" i="10"/>
  <c r="T47" i="10"/>
  <c r="BS47" i="10"/>
  <c r="AU47" i="10"/>
  <c r="AM47" i="10"/>
  <c r="R45" i="10"/>
  <c r="R46" i="10" s="1"/>
  <c r="L51" i="10"/>
  <c r="AX51" i="10"/>
  <c r="S45" i="10"/>
  <c r="S46" i="10" s="1"/>
  <c r="O51" i="10"/>
  <c r="BF51" i="10"/>
  <c r="AA45" i="10"/>
  <c r="AA46" i="10" s="1"/>
  <c r="Z51" i="10"/>
  <c r="BK51" i="10"/>
  <c r="AT45" i="10"/>
  <c r="AT46" i="10" s="1"/>
  <c r="AA51" i="10"/>
  <c r="BS45" i="10"/>
  <c r="BS46" i="10" s="1"/>
  <c r="BK45" i="10"/>
  <c r="BK46" i="10" s="1"/>
  <c r="BC45" i="10"/>
  <c r="BC46" i="10" s="1"/>
  <c r="AU45" i="10"/>
  <c r="AU46" i="10" s="1"/>
  <c r="AM45" i="10"/>
  <c r="AM46" i="10" s="1"/>
  <c r="AE45" i="10"/>
  <c r="AE46" i="10" s="1"/>
  <c r="W45" i="10"/>
  <c r="W46" i="10" s="1"/>
  <c r="O45" i="10"/>
  <c r="O46" i="10" s="1"/>
  <c r="BQ45" i="10"/>
  <c r="BQ46" i="10" s="1"/>
  <c r="BI45" i="10"/>
  <c r="BI46" i="10" s="1"/>
  <c r="BA45" i="10"/>
  <c r="BA46" i="10" s="1"/>
  <c r="AS45" i="10"/>
  <c r="AS46" i="10" s="1"/>
  <c r="AK45" i="10"/>
  <c r="AK46" i="10" s="1"/>
  <c r="AC45" i="10"/>
  <c r="AC46" i="10" s="1"/>
  <c r="U45" i="10"/>
  <c r="U46" i="10" s="1"/>
  <c r="M45" i="10"/>
  <c r="M46" i="10" s="1"/>
  <c r="BP45" i="10"/>
  <c r="BP46" i="10" s="1"/>
  <c r="BH45" i="10"/>
  <c r="BH46" i="10" s="1"/>
  <c r="AZ45" i="10"/>
  <c r="AZ46" i="10" s="1"/>
  <c r="AR45" i="10"/>
  <c r="AR46" i="10" s="1"/>
  <c r="AJ45" i="10"/>
  <c r="AJ46" i="10" s="1"/>
  <c r="AB45" i="10"/>
  <c r="AB46" i="10" s="1"/>
  <c r="T45" i="10"/>
  <c r="T46" i="10" s="1"/>
  <c r="L45" i="10"/>
  <c r="L46" i="10" s="1"/>
  <c r="BL45" i="10"/>
  <c r="BL46" i="10" s="1"/>
  <c r="AX45" i="10"/>
  <c r="AX46" i="10" s="1"/>
  <c r="AL45" i="10"/>
  <c r="AL46" i="10" s="1"/>
  <c r="Y45" i="10"/>
  <c r="Y46" i="10" s="1"/>
  <c r="K45" i="10"/>
  <c r="K46" i="10" s="1"/>
  <c r="BJ45" i="10"/>
  <c r="BJ46" i="10" s="1"/>
  <c r="AW45" i="10"/>
  <c r="AW46" i="10" s="1"/>
  <c r="AI45" i="10"/>
  <c r="AI46" i="10" s="1"/>
  <c r="X45" i="10"/>
  <c r="X46" i="10" s="1"/>
  <c r="J45" i="10"/>
  <c r="J46" i="10" s="1"/>
  <c r="BG45" i="10"/>
  <c r="BG46" i="10" s="1"/>
  <c r="AV45" i="10"/>
  <c r="AV46" i="10" s="1"/>
  <c r="AH45" i="10"/>
  <c r="AH46" i="10" s="1"/>
  <c r="V45" i="10"/>
  <c r="V46" i="10" s="1"/>
  <c r="I45" i="10"/>
  <c r="I46" i="10" s="1"/>
  <c r="BE45" i="10"/>
  <c r="BE46" i="10" s="1"/>
  <c r="AN45" i="10"/>
  <c r="AN46" i="10" s="1"/>
  <c r="Q45" i="10"/>
  <c r="Q46" i="10" s="1"/>
  <c r="BD45" i="10"/>
  <c r="BD46" i="10" s="1"/>
  <c r="AG45" i="10"/>
  <c r="AG46" i="10" s="1"/>
  <c r="P45" i="10"/>
  <c r="P46" i="10" s="1"/>
  <c r="BN45" i="10"/>
  <c r="BN46" i="10" s="1"/>
  <c r="AQ45" i="10"/>
  <c r="AQ46" i="10" s="1"/>
  <c r="Z45" i="10"/>
  <c r="Z46" i="10" s="1"/>
  <c r="BO45" i="10"/>
  <c r="BO46" i="10" s="1"/>
  <c r="AF45" i="10"/>
  <c r="AF46" i="10" s="1"/>
  <c r="BM45" i="10"/>
  <c r="BM46" i="10" s="1"/>
  <c r="AD45" i="10"/>
  <c r="AD46" i="10" s="1"/>
  <c r="AP45" i="10"/>
  <c r="AP46" i="10" s="1"/>
  <c r="BQ47" i="10"/>
  <c r="BI47" i="10"/>
  <c r="BA47" i="10"/>
  <c r="AS47" i="10"/>
  <c r="AK47" i="10"/>
  <c r="AC47" i="10"/>
  <c r="U47" i="10"/>
  <c r="M47" i="10"/>
  <c r="BO47" i="10"/>
  <c r="BG47" i="10"/>
  <c r="AY47" i="10"/>
  <c r="AQ47" i="10"/>
  <c r="AI47" i="10"/>
  <c r="AA47" i="10"/>
  <c r="S47" i="10"/>
  <c r="K47" i="10"/>
  <c r="BN47" i="10"/>
  <c r="BF47" i="10"/>
  <c r="AX47" i="10"/>
  <c r="AP47" i="10"/>
  <c r="AH47" i="10"/>
  <c r="Z47" i="10"/>
  <c r="R47" i="10"/>
  <c r="J47" i="10"/>
  <c r="BR47" i="10"/>
  <c r="BJ47" i="10"/>
  <c r="BB47" i="10"/>
  <c r="AT47" i="10"/>
  <c r="AL47" i="10"/>
  <c r="AD47" i="10"/>
  <c r="V47" i="10"/>
  <c r="N47" i="10"/>
  <c r="BH47" i="10"/>
  <c r="AR47" i="10"/>
  <c r="AB47" i="10"/>
  <c r="L47" i="10"/>
  <c r="BE47" i="10"/>
  <c r="AO47" i="10"/>
  <c r="Y47" i="10"/>
  <c r="I47" i="10"/>
  <c r="BD47" i="10"/>
  <c r="AN47" i="10"/>
  <c r="X47" i="10"/>
  <c r="H47" i="10"/>
  <c r="AZ47" i="10"/>
  <c r="AE47" i="10"/>
  <c r="AW47" i="10"/>
  <c r="W47" i="10"/>
  <c r="BL47" i="10"/>
  <c r="AJ47" i="10"/>
  <c r="O47" i="10"/>
  <c r="BK47" i="10"/>
  <c r="Q47" i="10"/>
  <c r="BC47" i="10"/>
  <c r="P47" i="10"/>
  <c r="BP47" i="10"/>
  <c r="BL51" i="10"/>
  <c r="BD51" i="10"/>
  <c r="AV51" i="10"/>
  <c r="AN51" i="10"/>
  <c r="AF51" i="10"/>
  <c r="X51" i="10"/>
  <c r="P51" i="10"/>
  <c r="H51" i="10"/>
  <c r="BR51" i="10"/>
  <c r="BJ51" i="10"/>
  <c r="BB51" i="10"/>
  <c r="AT51" i="10"/>
  <c r="AL51" i="10"/>
  <c r="AD51" i="10"/>
  <c r="V51" i="10"/>
  <c r="N51" i="10"/>
  <c r="BQ51" i="10"/>
  <c r="BI51" i="10"/>
  <c r="BA51" i="10"/>
  <c r="AS51" i="10"/>
  <c r="AK51" i="10"/>
  <c r="AC51" i="10"/>
  <c r="U51" i="10"/>
  <c r="M51" i="10"/>
  <c r="BM51" i="10"/>
  <c r="BE51" i="10"/>
  <c r="AW51" i="10"/>
  <c r="AO51" i="10"/>
  <c r="AG51" i="10"/>
  <c r="Y51" i="10"/>
  <c r="Q51" i="10"/>
  <c r="I51" i="10"/>
  <c r="BS51" i="10"/>
  <c r="BC51" i="10"/>
  <c r="AM51" i="10"/>
  <c r="W51" i="10"/>
  <c r="BP51" i="10"/>
  <c r="AZ51" i="10"/>
  <c r="AJ51" i="10"/>
  <c r="T51" i="10"/>
  <c r="BO51" i="10"/>
  <c r="AY51" i="10"/>
  <c r="AI51" i="10"/>
  <c r="S51" i="10"/>
  <c r="R51" i="10"/>
  <c r="AR51" i="10"/>
  <c r="J51" i="10"/>
  <c r="AE51" i="10"/>
  <c r="BG51" i="10"/>
  <c r="K51" i="10"/>
  <c r="AH51" i="10"/>
  <c r="BH51" i="10"/>
  <c r="AX41" i="10" l="1"/>
  <c r="AP41" i="10"/>
  <c r="Z41" i="10"/>
  <c r="J41" i="10"/>
  <c r="F41" i="10"/>
  <c r="I20" i="1" s="1"/>
  <c r="BM41" i="10"/>
  <c r="BE41" i="10"/>
  <c r="AW41" i="10"/>
  <c r="AO41" i="10"/>
  <c r="AG41" i="10"/>
  <c r="Y41" i="10"/>
  <c r="Q41" i="10"/>
  <c r="I41" i="10"/>
  <c r="BK41" i="10"/>
  <c r="AU41" i="10"/>
  <c r="AE41" i="10"/>
  <c r="O41" i="10"/>
  <c r="BR41" i="10"/>
  <c r="BB41" i="10"/>
  <c r="AL41" i="10"/>
  <c r="V41" i="10"/>
  <c r="BI41" i="10"/>
  <c r="AS41" i="10"/>
  <c r="AC41" i="10"/>
  <c r="M41" i="10"/>
  <c r="BL41" i="10"/>
  <c r="BD41" i="10"/>
  <c r="AV41" i="10"/>
  <c r="AN41" i="10"/>
  <c r="AF41" i="10"/>
  <c r="X41" i="10"/>
  <c r="P41" i="10"/>
  <c r="H41" i="10"/>
  <c r="BS41" i="10"/>
  <c r="BC41" i="10"/>
  <c r="AM41" i="10"/>
  <c r="W41" i="10"/>
  <c r="BJ41" i="10"/>
  <c r="AT41" i="10"/>
  <c r="AD41" i="10"/>
  <c r="N41" i="10"/>
  <c r="BQ41" i="10"/>
  <c r="BA41" i="10"/>
  <c r="AK41" i="10"/>
  <c r="U41" i="10"/>
  <c r="BN41" i="10"/>
  <c r="BP41" i="10"/>
  <c r="BH41" i="10"/>
  <c r="AZ41" i="10"/>
  <c r="AR41" i="10"/>
  <c r="AJ41" i="10"/>
  <c r="AB41" i="10"/>
  <c r="T41" i="10"/>
  <c r="L41" i="10"/>
  <c r="BO41" i="10"/>
  <c r="BG41" i="10"/>
  <c r="AY41" i="10"/>
  <c r="AQ41" i="10"/>
  <c r="AI41" i="10"/>
  <c r="AA41" i="10"/>
  <c r="S41" i="10"/>
  <c r="K41" i="10"/>
  <c r="BF41" i="10"/>
  <c r="AH41" i="10"/>
  <c r="R41" i="10"/>
  <c r="G32" i="10"/>
  <c r="G34" i="10"/>
  <c r="C29" i="10"/>
  <c r="C27" i="10"/>
  <c r="BS25" i="10"/>
  <c r="BS26" i="10" s="1"/>
  <c r="BK25" i="10"/>
  <c r="BK26" i="10" s="1"/>
  <c r="BC25" i="10"/>
  <c r="BC26" i="10" s="1"/>
  <c r="AU25" i="10"/>
  <c r="AU26" i="10" s="1"/>
  <c r="AM25" i="10"/>
  <c r="AM26" i="10" s="1"/>
  <c r="AE25" i="10"/>
  <c r="AE26" i="10" s="1"/>
  <c r="W25" i="10"/>
  <c r="W26" i="10" s="1"/>
  <c r="O25" i="10"/>
  <c r="O26" i="10" s="1"/>
  <c r="BR25" i="10"/>
  <c r="BR26" i="10" s="1"/>
  <c r="BJ25" i="10"/>
  <c r="BJ26" i="10" s="1"/>
  <c r="BB25" i="10"/>
  <c r="BB26" i="10" s="1"/>
  <c r="AT25" i="10"/>
  <c r="AT26" i="10" s="1"/>
  <c r="AL25" i="10"/>
  <c r="AL26" i="10" s="1"/>
  <c r="AD25" i="10"/>
  <c r="AD26" i="10" s="1"/>
  <c r="V25" i="10"/>
  <c r="V26" i="10" s="1"/>
  <c r="N25" i="10"/>
  <c r="N26" i="10" s="1"/>
  <c r="BQ25" i="10"/>
  <c r="BQ26" i="10" s="1"/>
  <c r="BI25" i="10"/>
  <c r="BI26" i="10" s="1"/>
  <c r="BA25" i="10"/>
  <c r="BA26" i="10" s="1"/>
  <c r="AS25" i="10"/>
  <c r="AS26" i="10" s="1"/>
  <c r="AK25" i="10"/>
  <c r="AK26" i="10" s="1"/>
  <c r="AC25" i="10"/>
  <c r="AC26" i="10" s="1"/>
  <c r="U25" i="10"/>
  <c r="U26" i="10" s="1"/>
  <c r="M25" i="10"/>
  <c r="M26" i="10" s="1"/>
  <c r="BP25" i="10"/>
  <c r="BP26" i="10" s="1"/>
  <c r="BH25" i="10"/>
  <c r="BH26" i="10" s="1"/>
  <c r="AZ25" i="10"/>
  <c r="AZ26" i="10" s="1"/>
  <c r="AR25" i="10"/>
  <c r="AR26" i="10" s="1"/>
  <c r="BO25" i="10"/>
  <c r="BO26" i="10" s="1"/>
  <c r="AY25" i="10"/>
  <c r="AY26" i="10" s="1"/>
  <c r="AJ25" i="10"/>
  <c r="AJ26" i="10" s="1"/>
  <c r="Y25" i="10"/>
  <c r="Y26" i="10" s="1"/>
  <c r="K25" i="10"/>
  <c r="K26" i="10" s="1"/>
  <c r="BN25" i="10"/>
  <c r="BN26" i="10" s="1"/>
  <c r="AX25" i="10"/>
  <c r="AX26" i="10" s="1"/>
  <c r="AI25" i="10"/>
  <c r="AI26" i="10" s="1"/>
  <c r="X25" i="10"/>
  <c r="X26" i="10" s="1"/>
  <c r="J25" i="10"/>
  <c r="J26" i="10" s="1"/>
  <c r="AF25" i="10"/>
  <c r="AF26" i="10" s="1"/>
  <c r="BF25" i="10"/>
  <c r="BF26" i="10" s="1"/>
  <c r="AB25" i="10"/>
  <c r="AB26" i="10" s="1"/>
  <c r="BM25" i="10"/>
  <c r="BM26" i="10" s="1"/>
  <c r="AW25" i="10"/>
  <c r="AW26" i="10" s="1"/>
  <c r="AH25" i="10"/>
  <c r="AH26" i="10" s="1"/>
  <c r="T25" i="10"/>
  <c r="T26" i="10" s="1"/>
  <c r="I25" i="10"/>
  <c r="I26" i="10" s="1"/>
  <c r="AP25" i="10"/>
  <c r="AP26" i="10" s="1"/>
  <c r="Q25" i="10"/>
  <c r="Q26" i="10" s="1"/>
  <c r="BE25" i="10"/>
  <c r="BE26" i="10" s="1"/>
  <c r="AO25" i="10"/>
  <c r="AO26" i="10" s="1"/>
  <c r="AA25" i="10"/>
  <c r="AA26" i="10" s="1"/>
  <c r="P25" i="10"/>
  <c r="P26" i="10" s="1"/>
  <c r="Z25" i="10"/>
  <c r="Z26" i="10" s="1"/>
  <c r="BL25" i="10"/>
  <c r="BL26" i="10" s="1"/>
  <c r="AV25" i="10"/>
  <c r="AV26" i="10" s="1"/>
  <c r="AG25" i="10"/>
  <c r="AG26" i="10" s="1"/>
  <c r="S25" i="10"/>
  <c r="S26" i="10" s="1"/>
  <c r="H25" i="10"/>
  <c r="H26" i="10" s="1"/>
  <c r="BG25" i="10"/>
  <c r="BG26" i="10" s="1"/>
  <c r="AQ25" i="10"/>
  <c r="AQ26" i="10" s="1"/>
  <c r="R25" i="10"/>
  <c r="R26" i="10" s="1"/>
  <c r="BD25" i="10"/>
  <c r="BD26" i="10" s="1"/>
  <c r="AN25" i="10"/>
  <c r="AN26" i="10" s="1"/>
  <c r="L25" i="10"/>
  <c r="L26" i="10" s="1"/>
  <c r="BS23" i="10"/>
  <c r="BS24" i="10" s="1"/>
  <c r="BK23" i="10"/>
  <c r="BK24" i="10" s="1"/>
  <c r="BC23" i="10"/>
  <c r="BC24" i="10" s="1"/>
  <c r="AU23" i="10"/>
  <c r="AU24" i="10" s="1"/>
  <c r="AM23" i="10"/>
  <c r="AM24" i="10" s="1"/>
  <c r="AE23" i="10"/>
  <c r="AE24" i="10" s="1"/>
  <c r="W23" i="10"/>
  <c r="W24" i="10" s="1"/>
  <c r="O23" i="10"/>
  <c r="O24" i="10" s="1"/>
  <c r="BR23" i="10"/>
  <c r="BR24" i="10" s="1"/>
  <c r="BJ23" i="10"/>
  <c r="BJ24" i="10" s="1"/>
  <c r="BB23" i="10"/>
  <c r="BB24" i="10" s="1"/>
  <c r="AT23" i="10"/>
  <c r="AT24" i="10" s="1"/>
  <c r="AL23" i="10"/>
  <c r="AL24" i="10" s="1"/>
  <c r="AD23" i="10"/>
  <c r="AD24" i="10" s="1"/>
  <c r="V23" i="10"/>
  <c r="V24" i="10" s="1"/>
  <c r="N23" i="10"/>
  <c r="N24" i="10" s="1"/>
  <c r="BQ23" i="10"/>
  <c r="BQ24" i="10" s="1"/>
  <c r="BI23" i="10"/>
  <c r="BI24" i="10" s="1"/>
  <c r="BA23" i="10"/>
  <c r="BA24" i="10" s="1"/>
  <c r="AS23" i="10"/>
  <c r="AS24" i="10" s="1"/>
  <c r="AK23" i="10"/>
  <c r="AK24" i="10" s="1"/>
  <c r="AC23" i="10"/>
  <c r="AC24" i="10" s="1"/>
  <c r="U23" i="10"/>
  <c r="U24" i="10" s="1"/>
  <c r="M23" i="10"/>
  <c r="M24" i="10" s="1"/>
  <c r="BL23" i="10"/>
  <c r="BL24" i="10" s="1"/>
  <c r="AX23" i="10"/>
  <c r="AX24" i="10" s="1"/>
  <c r="AJ23" i="10"/>
  <c r="AJ24" i="10" s="1"/>
  <c r="Y23" i="10"/>
  <c r="Y24" i="10" s="1"/>
  <c r="K23" i="10"/>
  <c r="K24" i="10" s="1"/>
  <c r="BH23" i="10"/>
  <c r="BH24" i="10" s="1"/>
  <c r="AW23" i="10"/>
  <c r="AW24" i="10" s="1"/>
  <c r="AI23" i="10"/>
  <c r="AI24" i="10" s="1"/>
  <c r="X23" i="10"/>
  <c r="X24" i="10" s="1"/>
  <c r="J23" i="10"/>
  <c r="J24" i="10" s="1"/>
  <c r="BP23" i="10"/>
  <c r="BP24" i="10" s="1"/>
  <c r="AQ23" i="10"/>
  <c r="AQ24" i="10" s="1"/>
  <c r="R23" i="10"/>
  <c r="R24" i="10" s="1"/>
  <c r="BO23" i="10"/>
  <c r="BO24" i="10" s="1"/>
  <c r="AP23" i="10"/>
  <c r="AP24" i="10" s="1"/>
  <c r="Q23" i="10"/>
  <c r="Q24" i="10" s="1"/>
  <c r="AO23" i="10"/>
  <c r="AO24" i="10" s="1"/>
  <c r="BG23" i="10"/>
  <c r="BG24" i="10" s="1"/>
  <c r="AV23" i="10"/>
  <c r="AV24" i="10" s="1"/>
  <c r="AH23" i="10"/>
  <c r="AH24" i="10" s="1"/>
  <c r="T23" i="10"/>
  <c r="T24" i="10" s="1"/>
  <c r="I23" i="10"/>
  <c r="I24" i="10" s="1"/>
  <c r="BD23" i="10"/>
  <c r="BD24" i="10" s="1"/>
  <c r="AB23" i="10"/>
  <c r="AB24" i="10" s="1"/>
  <c r="BN23" i="10"/>
  <c r="BN24" i="10" s="1"/>
  <c r="AZ23" i="10"/>
  <c r="AZ24" i="10" s="1"/>
  <c r="AA23" i="10"/>
  <c r="AA24" i="10" s="1"/>
  <c r="P23" i="10"/>
  <c r="P24" i="10" s="1"/>
  <c r="BM23" i="10"/>
  <c r="BM24" i="10" s="1"/>
  <c r="AN23" i="10"/>
  <c r="AN24" i="10" s="1"/>
  <c r="Z23" i="10"/>
  <c r="Z24" i="10" s="1"/>
  <c r="BF23" i="10"/>
  <c r="BF24" i="10" s="1"/>
  <c r="AR23" i="10"/>
  <c r="AR24" i="10" s="1"/>
  <c r="AG23" i="10"/>
  <c r="AG24" i="10" s="1"/>
  <c r="S23" i="10"/>
  <c r="S24" i="10" s="1"/>
  <c r="H23" i="10"/>
  <c r="H24" i="10" s="1"/>
  <c r="BE23" i="10"/>
  <c r="BE24" i="10" s="1"/>
  <c r="AF23" i="10"/>
  <c r="AF24" i="10" s="1"/>
  <c r="AY23" i="10"/>
  <c r="AY24" i="10" s="1"/>
  <c r="L23" i="10"/>
  <c r="L24" i="10" s="1"/>
  <c r="BO48" i="10"/>
  <c r="BO4" i="10"/>
  <c r="E5" i="10"/>
  <c r="BL5" i="10"/>
  <c r="BL6" i="10" s="1"/>
  <c r="BD5" i="10"/>
  <c r="BD6" i="10" s="1"/>
  <c r="AV5" i="10"/>
  <c r="AV6" i="10" s="1"/>
  <c r="AN5" i="10"/>
  <c r="AN6" i="10" s="1"/>
  <c r="AF5" i="10"/>
  <c r="AF6" i="10" s="1"/>
  <c r="X5" i="10"/>
  <c r="X6" i="10" s="1"/>
  <c r="P5" i="10"/>
  <c r="P6" i="10" s="1"/>
  <c r="H5" i="10"/>
  <c r="H6" i="10" s="1"/>
  <c r="BR5" i="10"/>
  <c r="BR6" i="10" s="1"/>
  <c r="BJ5" i="10"/>
  <c r="BJ6" i="10" s="1"/>
  <c r="BB5" i="10"/>
  <c r="BB6" i="10" s="1"/>
  <c r="AT5" i="10"/>
  <c r="AT6" i="10" s="1"/>
  <c r="AL5" i="10"/>
  <c r="AL6" i="10" s="1"/>
  <c r="AD5" i="10"/>
  <c r="AD6" i="10" s="1"/>
  <c r="V5" i="10"/>
  <c r="V6" i="10" s="1"/>
  <c r="N5" i="10"/>
  <c r="N6" i="10" s="1"/>
  <c r="BO5" i="10"/>
  <c r="BO6" i="10" s="1"/>
  <c r="AY5" i="10"/>
  <c r="AY6" i="10" s="1"/>
  <c r="AA5" i="10"/>
  <c r="AA6" i="10" s="1"/>
  <c r="K5" i="10"/>
  <c r="K6" i="10" s="1"/>
  <c r="BQ5" i="10"/>
  <c r="BQ6" i="10" s="1"/>
  <c r="BI5" i="10"/>
  <c r="BI6" i="10" s="1"/>
  <c r="BA5" i="10"/>
  <c r="BA6" i="10" s="1"/>
  <c r="AS5" i="10"/>
  <c r="AS6" i="10" s="1"/>
  <c r="AK5" i="10"/>
  <c r="AK6" i="10" s="1"/>
  <c r="AC5" i="10"/>
  <c r="AC6" i="10" s="1"/>
  <c r="U5" i="10"/>
  <c r="U6" i="10" s="1"/>
  <c r="M5" i="10"/>
  <c r="M6" i="10" s="1"/>
  <c r="BG5" i="10"/>
  <c r="BG6" i="10" s="1"/>
  <c r="AI5" i="10"/>
  <c r="AI6" i="10" s="1"/>
  <c r="S5" i="10"/>
  <c r="S6" i="10" s="1"/>
  <c r="BP5" i="10"/>
  <c r="BP6" i="10" s="1"/>
  <c r="BH5" i="10"/>
  <c r="BH6" i="10" s="1"/>
  <c r="AZ5" i="10"/>
  <c r="AZ6" i="10" s="1"/>
  <c r="AR5" i="10"/>
  <c r="AR6" i="10" s="1"/>
  <c r="AJ5" i="10"/>
  <c r="AJ6" i="10" s="1"/>
  <c r="AB5" i="10"/>
  <c r="AB6" i="10" s="1"/>
  <c r="T5" i="10"/>
  <c r="T6" i="10" s="1"/>
  <c r="L5" i="10"/>
  <c r="L6" i="10" s="1"/>
  <c r="AQ5" i="10"/>
  <c r="AQ6" i="10" s="1"/>
  <c r="BM5" i="10"/>
  <c r="BM6" i="10" s="1"/>
  <c r="BE5" i="10"/>
  <c r="BE6" i="10" s="1"/>
  <c r="AW5" i="10"/>
  <c r="AW6" i="10" s="1"/>
  <c r="AO5" i="10"/>
  <c r="AO6" i="10" s="1"/>
  <c r="AG5" i="10"/>
  <c r="AG6" i="10" s="1"/>
  <c r="Y5" i="10"/>
  <c r="Y6" i="10" s="1"/>
  <c r="Q5" i="10"/>
  <c r="Q6" i="10" s="1"/>
  <c r="I5" i="10"/>
  <c r="I6" i="10" s="1"/>
  <c r="AX5" i="10"/>
  <c r="AX6" i="10" s="1"/>
  <c r="R5" i="10"/>
  <c r="R6" i="10" s="1"/>
  <c r="BK5" i="10"/>
  <c r="BK6" i="10" s="1"/>
  <c r="AE5" i="10"/>
  <c r="AE6" i="10" s="1"/>
  <c r="AU5" i="10"/>
  <c r="AU6" i="10" s="1"/>
  <c r="O5" i="10"/>
  <c r="O6" i="10" s="1"/>
  <c r="BN5" i="10"/>
  <c r="BN6" i="10" s="1"/>
  <c r="AH5" i="10"/>
  <c r="AH6" i="10" s="1"/>
  <c r="Z5" i="10"/>
  <c r="Z6" i="10" s="1"/>
  <c r="W5" i="10"/>
  <c r="W6" i="10" s="1"/>
  <c r="AP5" i="10"/>
  <c r="AP6" i="10" s="1"/>
  <c r="J5" i="10"/>
  <c r="J6" i="10" s="1"/>
  <c r="BS5" i="10"/>
  <c r="BS6" i="10" s="1"/>
  <c r="AM5" i="10"/>
  <c r="AM6" i="10" s="1"/>
  <c r="BF5" i="10"/>
  <c r="BF6" i="10" s="1"/>
  <c r="BC5" i="10"/>
  <c r="BC6" i="10" s="1"/>
  <c r="E7" i="10"/>
  <c r="BM7" i="10"/>
  <c r="BM8" i="10" s="1"/>
  <c r="BE7" i="10"/>
  <c r="BE8" i="10" s="1"/>
  <c r="AW7" i="10"/>
  <c r="AW8" i="10" s="1"/>
  <c r="AO7" i="10"/>
  <c r="AO8" i="10" s="1"/>
  <c r="AG7" i="10"/>
  <c r="AG8" i="10" s="1"/>
  <c r="Y7" i="10"/>
  <c r="Y8" i="10" s="1"/>
  <c r="Q7" i="10"/>
  <c r="Q8" i="10" s="1"/>
  <c r="I7" i="10"/>
  <c r="I8" i="10" s="1"/>
  <c r="BS7" i="10"/>
  <c r="BS8" i="10" s="1"/>
  <c r="BK7" i="10"/>
  <c r="BK8" i="10" s="1"/>
  <c r="BC7" i="10"/>
  <c r="BC8" i="10" s="1"/>
  <c r="AU7" i="10"/>
  <c r="AU8" i="10" s="1"/>
  <c r="AM7" i="10"/>
  <c r="AM8" i="10" s="1"/>
  <c r="AE7" i="10"/>
  <c r="AE8" i="10" s="1"/>
  <c r="W7" i="10"/>
  <c r="W8" i="10" s="1"/>
  <c r="O7" i="10"/>
  <c r="O8" i="10" s="1"/>
  <c r="AZ7" i="10"/>
  <c r="AZ8" i="10" s="1"/>
  <c r="AB7" i="10"/>
  <c r="AB8" i="10" s="1"/>
  <c r="BR7" i="10"/>
  <c r="BR8" i="10" s="1"/>
  <c r="BJ7" i="10"/>
  <c r="BJ8" i="10" s="1"/>
  <c r="BB7" i="10"/>
  <c r="BB8" i="10" s="1"/>
  <c r="AT7" i="10"/>
  <c r="AT8" i="10" s="1"/>
  <c r="AL7" i="10"/>
  <c r="AL8" i="10" s="1"/>
  <c r="AD7" i="10"/>
  <c r="AD8" i="10" s="1"/>
  <c r="V7" i="10"/>
  <c r="V8" i="10" s="1"/>
  <c r="N7" i="10"/>
  <c r="N8" i="10" s="1"/>
  <c r="BH7" i="10"/>
  <c r="BH8" i="10" s="1"/>
  <c r="AR7" i="10"/>
  <c r="AR8" i="10" s="1"/>
  <c r="T7" i="10"/>
  <c r="T8" i="10" s="1"/>
  <c r="BQ7" i="10"/>
  <c r="BQ8" i="10" s="1"/>
  <c r="BI7" i="10"/>
  <c r="BI8" i="10" s="1"/>
  <c r="BA7" i="10"/>
  <c r="BA8" i="10" s="1"/>
  <c r="AS7" i="10"/>
  <c r="AS8" i="10" s="1"/>
  <c r="AK7" i="10"/>
  <c r="AK8" i="10" s="1"/>
  <c r="AC7" i="10"/>
  <c r="AC8" i="10" s="1"/>
  <c r="U7" i="10"/>
  <c r="U8" i="10" s="1"/>
  <c r="M7" i="10"/>
  <c r="M8" i="10" s="1"/>
  <c r="BP7" i="10"/>
  <c r="BP8" i="10" s="1"/>
  <c r="AJ7" i="10"/>
  <c r="AJ8" i="10" s="1"/>
  <c r="L7" i="10"/>
  <c r="L8" i="10" s="1"/>
  <c r="BN7" i="10"/>
  <c r="BN8" i="10" s="1"/>
  <c r="BF7" i="10"/>
  <c r="BF8" i="10" s="1"/>
  <c r="AX7" i="10"/>
  <c r="AX8" i="10" s="1"/>
  <c r="AP7" i="10"/>
  <c r="AP8" i="10" s="1"/>
  <c r="AH7" i="10"/>
  <c r="AH8" i="10" s="1"/>
  <c r="Z7" i="10"/>
  <c r="Z8" i="10" s="1"/>
  <c r="R7" i="10"/>
  <c r="R8" i="10" s="1"/>
  <c r="J7" i="10"/>
  <c r="J8" i="10" s="1"/>
  <c r="AY7" i="10"/>
  <c r="AY8" i="10" s="1"/>
  <c r="S7" i="10"/>
  <c r="S8" i="10" s="1"/>
  <c r="BL7" i="10"/>
  <c r="BL8" i="10" s="1"/>
  <c r="AF7" i="10"/>
  <c r="AF8" i="10" s="1"/>
  <c r="AV7" i="10"/>
  <c r="AV8" i="10" s="1"/>
  <c r="P7" i="10"/>
  <c r="P8" i="10" s="1"/>
  <c r="BO7" i="10"/>
  <c r="BO8" i="10" s="1"/>
  <c r="AI7" i="10"/>
  <c r="AI8" i="10" s="1"/>
  <c r="BG7" i="10"/>
  <c r="BG8" i="10" s="1"/>
  <c r="AA7" i="10"/>
  <c r="AA8" i="10" s="1"/>
  <c r="BD7" i="10"/>
  <c r="BD8" i="10" s="1"/>
  <c r="X7" i="10"/>
  <c r="X8" i="10" s="1"/>
  <c r="AQ7" i="10"/>
  <c r="AQ8" i="10" s="1"/>
  <c r="K7" i="10"/>
  <c r="K8" i="10" s="1"/>
  <c r="H7" i="10"/>
  <c r="H8" i="10" s="1"/>
  <c r="AN7" i="10"/>
  <c r="AN8" i="10" s="1"/>
  <c r="C19" i="10"/>
  <c r="D19" i="10"/>
  <c r="C13" i="10"/>
  <c r="D13" i="10"/>
  <c r="C11" i="10"/>
  <c r="D11" i="10"/>
  <c r="C17" i="10"/>
  <c r="D17" i="10"/>
  <c r="G46" i="10"/>
  <c r="J48" i="10"/>
  <c r="S48" i="10"/>
  <c r="AA48" i="10"/>
  <c r="AF48" i="10"/>
  <c r="AG48" i="10"/>
  <c r="AK48" i="10"/>
  <c r="V48" i="10"/>
  <c r="W48" i="10"/>
  <c r="AR48" i="10"/>
  <c r="AP48" i="10"/>
  <c r="AU48" i="10"/>
  <c r="BH48" i="10"/>
  <c r="AY48" i="10"/>
  <c r="AV48" i="10"/>
  <c r="AW48" i="10"/>
  <c r="AQ48" i="10"/>
  <c r="BC48" i="10"/>
  <c r="M48" i="10"/>
  <c r="AZ48" i="10"/>
  <c r="BG48" i="10"/>
  <c r="BR48" i="10"/>
  <c r="BI48" i="10"/>
  <c r="BD48" i="10"/>
  <c r="BE48" i="10"/>
  <c r="L48" i="10"/>
  <c r="AI48" i="10"/>
  <c r="AH48" i="10"/>
  <c r="BO49" i="10"/>
  <c r="BG49" i="10"/>
  <c r="AY49" i="10"/>
  <c r="AQ49" i="10"/>
  <c r="AI49" i="10"/>
  <c r="AA49" i="10"/>
  <c r="S49" i="10"/>
  <c r="K49" i="10"/>
  <c r="BM49" i="10"/>
  <c r="BE49" i="10"/>
  <c r="AW49" i="10"/>
  <c r="AO49" i="10"/>
  <c r="AG49" i="10"/>
  <c r="Y49" i="10"/>
  <c r="Q49" i="10"/>
  <c r="I49" i="10"/>
  <c r="BL49" i="10"/>
  <c r="BD49" i="10"/>
  <c r="AV49" i="10"/>
  <c r="AN49" i="10"/>
  <c r="AF49" i="10"/>
  <c r="X49" i="10"/>
  <c r="P49" i="10"/>
  <c r="H49" i="10"/>
  <c r="BP49" i="10"/>
  <c r="BH49" i="10"/>
  <c r="AZ49" i="10"/>
  <c r="AR49" i="10"/>
  <c r="AJ49" i="10"/>
  <c r="AB49" i="10"/>
  <c r="T49" i="10"/>
  <c r="L49" i="10"/>
  <c r="BF49" i="10"/>
  <c r="AP49" i="10"/>
  <c r="Z49" i="10"/>
  <c r="J49" i="10"/>
  <c r="BS49" i="10"/>
  <c r="BC49" i="10"/>
  <c r="AM49" i="10"/>
  <c r="W49" i="10"/>
  <c r="BR49" i="10"/>
  <c r="BB49" i="10"/>
  <c r="AL49" i="10"/>
  <c r="V49" i="10"/>
  <c r="AX49" i="10"/>
  <c r="AC49" i="10"/>
  <c r="AU49" i="10"/>
  <c r="U49" i="10"/>
  <c r="BJ49" i="10"/>
  <c r="AH49" i="10"/>
  <c r="M49" i="10"/>
  <c r="BA49" i="10"/>
  <c r="N49" i="10"/>
  <c r="AT49" i="10"/>
  <c r="AS49" i="10"/>
  <c r="AK49" i="10"/>
  <c r="AE49" i="10"/>
  <c r="AD49" i="10"/>
  <c r="R49" i="10"/>
  <c r="O49" i="10"/>
  <c r="BI49" i="10"/>
  <c r="BQ49" i="10"/>
  <c r="BN49" i="10"/>
  <c r="BK49" i="10"/>
  <c r="AS48" i="10"/>
  <c r="O48" i="10"/>
  <c r="AB48" i="10"/>
  <c r="X48" i="10"/>
  <c r="Y48" i="10"/>
  <c r="U48" i="10"/>
  <c r="BK48" i="10"/>
  <c r="AL48" i="10"/>
  <c r="AX48" i="10"/>
  <c r="AM48" i="10"/>
  <c r="AN48" i="10"/>
  <c r="AO48" i="10"/>
  <c r="AE48" i="10"/>
  <c r="BJ48" i="10"/>
  <c r="BQ48" i="10"/>
  <c r="AJ48" i="10"/>
  <c r="BS48" i="10"/>
  <c r="BL48" i="10"/>
  <c r="BM48" i="10"/>
  <c r="BN48" i="10"/>
  <c r="N48" i="10"/>
  <c r="Z48" i="10"/>
  <c r="BF48" i="10"/>
  <c r="H52" i="10"/>
  <c r="H50" i="10"/>
  <c r="H48" i="10"/>
  <c r="I48" i="10"/>
  <c r="T48" i="10"/>
  <c r="AC48" i="10"/>
  <c r="BA48" i="10"/>
  <c r="AD48" i="10"/>
  <c r="K48" i="10"/>
  <c r="BB48" i="10"/>
  <c r="AT48" i="10"/>
  <c r="R48" i="10"/>
  <c r="BP48" i="10"/>
  <c r="P48" i="10"/>
  <c r="Q48" i="10"/>
  <c r="G42" i="10" l="1"/>
  <c r="BM27" i="10"/>
  <c r="BM28" i="10" s="1"/>
  <c r="BE27" i="10"/>
  <c r="BE28" i="10" s="1"/>
  <c r="AW27" i="10"/>
  <c r="AW28" i="10" s="1"/>
  <c r="AO27" i="10"/>
  <c r="AO28" i="10" s="1"/>
  <c r="AG27" i="10"/>
  <c r="AG28" i="10" s="1"/>
  <c r="Y27" i="10"/>
  <c r="Y28" i="10" s="1"/>
  <c r="Q27" i="10"/>
  <c r="Q28" i="10" s="1"/>
  <c r="I27" i="10"/>
  <c r="I28" i="10" s="1"/>
  <c r="BO27" i="10"/>
  <c r="BO28" i="10" s="1"/>
  <c r="AQ27" i="10"/>
  <c r="AQ28" i="10" s="1"/>
  <c r="AI27" i="10"/>
  <c r="AI28" i="10" s="1"/>
  <c r="BN27" i="10"/>
  <c r="BN28" i="10" s="1"/>
  <c r="AX27" i="10"/>
  <c r="AX28" i="10" s="1"/>
  <c r="AP27" i="10"/>
  <c r="AP28" i="10" s="1"/>
  <c r="R27" i="10"/>
  <c r="R28" i="10" s="1"/>
  <c r="BL27" i="10"/>
  <c r="BL28" i="10" s="1"/>
  <c r="BD27" i="10"/>
  <c r="BD28" i="10" s="1"/>
  <c r="AV27" i="10"/>
  <c r="AV28" i="10" s="1"/>
  <c r="AN27" i="10"/>
  <c r="AN28" i="10" s="1"/>
  <c r="AF27" i="10"/>
  <c r="AF28" i="10" s="1"/>
  <c r="X27" i="10"/>
  <c r="X28" i="10" s="1"/>
  <c r="P27" i="10"/>
  <c r="P28" i="10" s="1"/>
  <c r="H27" i="10"/>
  <c r="H28" i="10" s="1"/>
  <c r="K27" i="10"/>
  <c r="K28" i="10" s="1"/>
  <c r="AH27" i="10"/>
  <c r="AH28" i="10" s="1"/>
  <c r="BS27" i="10"/>
  <c r="BS28" i="10" s="1"/>
  <c r="BK27" i="10"/>
  <c r="BK28" i="10" s="1"/>
  <c r="BC27" i="10"/>
  <c r="BC28" i="10" s="1"/>
  <c r="AU27" i="10"/>
  <c r="AU28" i="10" s="1"/>
  <c r="AM27" i="10"/>
  <c r="AM28" i="10" s="1"/>
  <c r="AE27" i="10"/>
  <c r="AE28" i="10" s="1"/>
  <c r="W27" i="10"/>
  <c r="W28" i="10" s="1"/>
  <c r="O27" i="10"/>
  <c r="O28" i="10" s="1"/>
  <c r="AY27" i="10"/>
  <c r="AY28" i="10" s="1"/>
  <c r="S27" i="10"/>
  <c r="S28" i="10" s="1"/>
  <c r="BF27" i="10"/>
  <c r="BF28" i="10" s="1"/>
  <c r="Z27" i="10"/>
  <c r="Z28" i="10" s="1"/>
  <c r="J27" i="10"/>
  <c r="J28" i="10" s="1"/>
  <c r="BR27" i="10"/>
  <c r="BR28" i="10" s="1"/>
  <c r="BJ27" i="10"/>
  <c r="BJ28" i="10" s="1"/>
  <c r="BB27" i="10"/>
  <c r="BB28" i="10" s="1"/>
  <c r="AT27" i="10"/>
  <c r="AT28" i="10" s="1"/>
  <c r="AL27" i="10"/>
  <c r="AL28" i="10" s="1"/>
  <c r="AD27" i="10"/>
  <c r="AD28" i="10" s="1"/>
  <c r="V27" i="10"/>
  <c r="V28" i="10" s="1"/>
  <c r="N27" i="10"/>
  <c r="N28" i="10" s="1"/>
  <c r="BP27" i="10"/>
  <c r="BP28" i="10" s="1"/>
  <c r="AZ27" i="10"/>
  <c r="AZ28" i="10" s="1"/>
  <c r="AJ27" i="10"/>
  <c r="AJ28" i="10" s="1"/>
  <c r="AB27" i="10"/>
  <c r="AB28" i="10" s="1"/>
  <c r="L27" i="10"/>
  <c r="L28" i="10" s="1"/>
  <c r="BQ27" i="10"/>
  <c r="BQ28" i="10" s="1"/>
  <c r="BI27" i="10"/>
  <c r="BI28" i="10" s="1"/>
  <c r="BA27" i="10"/>
  <c r="BA28" i="10" s="1"/>
  <c r="AS27" i="10"/>
  <c r="AS28" i="10" s="1"/>
  <c r="AK27" i="10"/>
  <c r="AK28" i="10" s="1"/>
  <c r="AC27" i="10"/>
  <c r="AC28" i="10" s="1"/>
  <c r="U27" i="10"/>
  <c r="U28" i="10" s="1"/>
  <c r="M27" i="10"/>
  <c r="M28" i="10" s="1"/>
  <c r="BH27" i="10"/>
  <c r="BH28" i="10" s="1"/>
  <c r="AR27" i="10"/>
  <c r="AR28" i="10" s="1"/>
  <c r="T27" i="10"/>
  <c r="T28" i="10" s="1"/>
  <c r="BG27" i="10"/>
  <c r="BG28" i="10" s="1"/>
  <c r="AA27" i="10"/>
  <c r="AA28" i="10" s="1"/>
  <c r="E27" i="10"/>
  <c r="BM29" i="10"/>
  <c r="BM30" i="10" s="1"/>
  <c r="BE29" i="10"/>
  <c r="BE30" i="10" s="1"/>
  <c r="AW29" i="10"/>
  <c r="AW30" i="10" s="1"/>
  <c r="AO29" i="10"/>
  <c r="AO30" i="10" s="1"/>
  <c r="AG29" i="10"/>
  <c r="AG30" i="10" s="1"/>
  <c r="Y29" i="10"/>
  <c r="Y30" i="10" s="1"/>
  <c r="Q29" i="10"/>
  <c r="Q30" i="10" s="1"/>
  <c r="I29" i="10"/>
  <c r="I30" i="10" s="1"/>
  <c r="AY29" i="10"/>
  <c r="AY30" i="10" s="1"/>
  <c r="AA29" i="10"/>
  <c r="AA30" i="10" s="1"/>
  <c r="BF29" i="10"/>
  <c r="BF30" i="10" s="1"/>
  <c r="AP29" i="10"/>
  <c r="AP30" i="10" s="1"/>
  <c r="R29" i="10"/>
  <c r="R30" i="10" s="1"/>
  <c r="BL29" i="10"/>
  <c r="BL30" i="10" s="1"/>
  <c r="BD29" i="10"/>
  <c r="BD30" i="10" s="1"/>
  <c r="AV29" i="10"/>
  <c r="AV30" i="10" s="1"/>
  <c r="AN29" i="10"/>
  <c r="AN30" i="10" s="1"/>
  <c r="AF29" i="10"/>
  <c r="AF30" i="10" s="1"/>
  <c r="X29" i="10"/>
  <c r="X30" i="10" s="1"/>
  <c r="P29" i="10"/>
  <c r="P30" i="10" s="1"/>
  <c r="H29" i="10"/>
  <c r="H30" i="10" s="1"/>
  <c r="S29" i="10"/>
  <c r="S30" i="10" s="1"/>
  <c r="AH29" i="10"/>
  <c r="AH30" i="10" s="1"/>
  <c r="BS29" i="10"/>
  <c r="BS30" i="10" s="1"/>
  <c r="BK29" i="10"/>
  <c r="BK30" i="10" s="1"/>
  <c r="BC29" i="10"/>
  <c r="BC30" i="10" s="1"/>
  <c r="AU29" i="10"/>
  <c r="AU30" i="10" s="1"/>
  <c r="AM29" i="10"/>
  <c r="AM30" i="10" s="1"/>
  <c r="AE29" i="10"/>
  <c r="AE30" i="10" s="1"/>
  <c r="W29" i="10"/>
  <c r="W30" i="10" s="1"/>
  <c r="O29" i="10"/>
  <c r="O30" i="10" s="1"/>
  <c r="BG29" i="10"/>
  <c r="BG30" i="10" s="1"/>
  <c r="AQ29" i="10"/>
  <c r="AQ30" i="10" s="1"/>
  <c r="K29" i="10"/>
  <c r="K30" i="10" s="1"/>
  <c r="BN29" i="10"/>
  <c r="BN30" i="10" s="1"/>
  <c r="AX29" i="10"/>
  <c r="AX30" i="10" s="1"/>
  <c r="Z29" i="10"/>
  <c r="Z30" i="10" s="1"/>
  <c r="J29" i="10"/>
  <c r="J30" i="10" s="1"/>
  <c r="BR29" i="10"/>
  <c r="BR30" i="10" s="1"/>
  <c r="BJ29" i="10"/>
  <c r="BJ30" i="10" s="1"/>
  <c r="BB29" i="10"/>
  <c r="BB30" i="10" s="1"/>
  <c r="AT29" i="10"/>
  <c r="AT30" i="10" s="1"/>
  <c r="AL29" i="10"/>
  <c r="AL30" i="10" s="1"/>
  <c r="AD29" i="10"/>
  <c r="AD30" i="10" s="1"/>
  <c r="V29" i="10"/>
  <c r="V30" i="10" s="1"/>
  <c r="N29" i="10"/>
  <c r="N30" i="10" s="1"/>
  <c r="BP29" i="10"/>
  <c r="BP30" i="10" s="1"/>
  <c r="AZ29" i="10"/>
  <c r="AZ30" i="10" s="1"/>
  <c r="AR29" i="10"/>
  <c r="AR30" i="10" s="1"/>
  <c r="AB29" i="10"/>
  <c r="AB30" i="10" s="1"/>
  <c r="L29" i="10"/>
  <c r="L30" i="10" s="1"/>
  <c r="BQ29" i="10"/>
  <c r="BQ30" i="10" s="1"/>
  <c r="BI29" i="10"/>
  <c r="BI30" i="10" s="1"/>
  <c r="BA29" i="10"/>
  <c r="BA30" i="10" s="1"/>
  <c r="AS29" i="10"/>
  <c r="AS30" i="10" s="1"/>
  <c r="AK29" i="10"/>
  <c r="AK30" i="10" s="1"/>
  <c r="AC29" i="10"/>
  <c r="AC30" i="10" s="1"/>
  <c r="U29" i="10"/>
  <c r="U30" i="10" s="1"/>
  <c r="M29" i="10"/>
  <c r="M30" i="10" s="1"/>
  <c r="BH29" i="10"/>
  <c r="BH30" i="10" s="1"/>
  <c r="AJ29" i="10"/>
  <c r="AJ30" i="10" s="1"/>
  <c r="T29" i="10"/>
  <c r="T30" i="10" s="1"/>
  <c r="BO29" i="10"/>
  <c r="BO30" i="10" s="1"/>
  <c r="AI29" i="10"/>
  <c r="AI30" i="10" s="1"/>
  <c r="BQ17" i="10"/>
  <c r="BQ18" i="10" s="1"/>
  <c r="BI17" i="10"/>
  <c r="BI18" i="10" s="1"/>
  <c r="BA17" i="10"/>
  <c r="BA18" i="10" s="1"/>
  <c r="AS17" i="10"/>
  <c r="AS18" i="10" s="1"/>
  <c r="AK17" i="10"/>
  <c r="AK18" i="10" s="1"/>
  <c r="AC17" i="10"/>
  <c r="AC18" i="10" s="1"/>
  <c r="U17" i="10"/>
  <c r="U18" i="10" s="1"/>
  <c r="M17" i="10"/>
  <c r="M18" i="10" s="1"/>
  <c r="BP17" i="10"/>
  <c r="BP18" i="10" s="1"/>
  <c r="BH17" i="10"/>
  <c r="BH18" i="10" s="1"/>
  <c r="AZ17" i="10"/>
  <c r="AZ18" i="10" s="1"/>
  <c r="AR17" i="10"/>
  <c r="AR18" i="10" s="1"/>
  <c r="AJ17" i="10"/>
  <c r="AJ18" i="10" s="1"/>
  <c r="AB17" i="10"/>
  <c r="AB18" i="10" s="1"/>
  <c r="T17" i="10"/>
  <c r="T18" i="10" s="1"/>
  <c r="L17" i="10"/>
  <c r="L18" i="10" s="1"/>
  <c r="BO17" i="10"/>
  <c r="BO18" i="10" s="1"/>
  <c r="BG17" i="10"/>
  <c r="BG18" i="10" s="1"/>
  <c r="AY17" i="10"/>
  <c r="AY18" i="10" s="1"/>
  <c r="AQ17" i="10"/>
  <c r="AQ18" i="10" s="1"/>
  <c r="AI17" i="10"/>
  <c r="AI18" i="10" s="1"/>
  <c r="AA17" i="10"/>
  <c r="AA18" i="10" s="1"/>
  <c r="S17" i="10"/>
  <c r="S18" i="10" s="1"/>
  <c r="K17" i="10"/>
  <c r="K18" i="10" s="1"/>
  <c r="BR17" i="10"/>
  <c r="BR18" i="10" s="1"/>
  <c r="BD17" i="10"/>
  <c r="BD18" i="10" s="1"/>
  <c r="AP17" i="10"/>
  <c r="AP18" i="10" s="1"/>
  <c r="AE17" i="10"/>
  <c r="AE18" i="10" s="1"/>
  <c r="Q17" i="10"/>
  <c r="Q18" i="10" s="1"/>
  <c r="BN17" i="10"/>
  <c r="BN18" i="10" s="1"/>
  <c r="BC17" i="10"/>
  <c r="BC18" i="10" s="1"/>
  <c r="AO17" i="10"/>
  <c r="AO18" i="10" s="1"/>
  <c r="AD17" i="10"/>
  <c r="AD18" i="10" s="1"/>
  <c r="P17" i="10"/>
  <c r="P18" i="10" s="1"/>
  <c r="AW17" i="10"/>
  <c r="AW18" i="10" s="1"/>
  <c r="X17" i="10"/>
  <c r="X18" i="10" s="1"/>
  <c r="BM17" i="10"/>
  <c r="BM18" i="10" s="1"/>
  <c r="BB17" i="10"/>
  <c r="BB18" i="10" s="1"/>
  <c r="AN17" i="10"/>
  <c r="AN18" i="10" s="1"/>
  <c r="Z17" i="10"/>
  <c r="Z18" i="10" s="1"/>
  <c r="O17" i="10"/>
  <c r="O18" i="10" s="1"/>
  <c r="BK17" i="10"/>
  <c r="BK18" i="10" s="1"/>
  <c r="AL17" i="10"/>
  <c r="AL18" i="10" s="1"/>
  <c r="J17" i="10"/>
  <c r="J18" i="10" s="1"/>
  <c r="BJ17" i="10"/>
  <c r="BJ18" i="10" s="1"/>
  <c r="AV17" i="10"/>
  <c r="AV18" i="10" s="1"/>
  <c r="AH17" i="10"/>
  <c r="AH18" i="10" s="1"/>
  <c r="W17" i="10"/>
  <c r="W18" i="10" s="1"/>
  <c r="I17" i="10"/>
  <c r="I18" i="10" s="1"/>
  <c r="BF17" i="10"/>
  <c r="BF18" i="10" s="1"/>
  <c r="AG17" i="10"/>
  <c r="AG18" i="10" s="1"/>
  <c r="V17" i="10"/>
  <c r="V18" i="10" s="1"/>
  <c r="BE17" i="10"/>
  <c r="BE18" i="10" s="1"/>
  <c r="AF17" i="10"/>
  <c r="AF18" i="10" s="1"/>
  <c r="BL17" i="10"/>
  <c r="BL18" i="10" s="1"/>
  <c r="AX17" i="10"/>
  <c r="AX18" i="10" s="1"/>
  <c r="AM17" i="10"/>
  <c r="AM18" i="10" s="1"/>
  <c r="Y17" i="10"/>
  <c r="Y18" i="10" s="1"/>
  <c r="N17" i="10"/>
  <c r="N18" i="10" s="1"/>
  <c r="AU17" i="10"/>
  <c r="AU18" i="10" s="1"/>
  <c r="H17" i="10"/>
  <c r="H18" i="10" s="1"/>
  <c r="BS17" i="10"/>
  <c r="BS18" i="10" s="1"/>
  <c r="AT17" i="10"/>
  <c r="AT18" i="10" s="1"/>
  <c r="R17" i="10"/>
  <c r="R18" i="10" s="1"/>
  <c r="F3" i="10"/>
  <c r="G24" i="10"/>
  <c r="G23" i="10" s="1"/>
  <c r="BQ19" i="10"/>
  <c r="BQ20" i="10" s="1"/>
  <c r="BI19" i="10"/>
  <c r="BI20" i="10" s="1"/>
  <c r="BA19" i="10"/>
  <c r="BA20" i="10" s="1"/>
  <c r="AS19" i="10"/>
  <c r="AS20" i="10" s="1"/>
  <c r="AK19" i="10"/>
  <c r="AK20" i="10" s="1"/>
  <c r="AC19" i="10"/>
  <c r="AC20" i="10" s="1"/>
  <c r="U19" i="10"/>
  <c r="U20" i="10" s="1"/>
  <c r="M19" i="10"/>
  <c r="M20" i="10" s="1"/>
  <c r="BP19" i="10"/>
  <c r="BP20" i="10" s="1"/>
  <c r="BH19" i="10"/>
  <c r="BH20" i="10" s="1"/>
  <c r="AZ19" i="10"/>
  <c r="AZ20" i="10" s="1"/>
  <c r="AR19" i="10"/>
  <c r="AR20" i="10" s="1"/>
  <c r="AJ19" i="10"/>
  <c r="AJ20" i="10" s="1"/>
  <c r="AB19" i="10"/>
  <c r="AB20" i="10" s="1"/>
  <c r="T19" i="10"/>
  <c r="T20" i="10" s="1"/>
  <c r="L19" i="10"/>
  <c r="L20" i="10" s="1"/>
  <c r="BO19" i="10"/>
  <c r="BO20" i="10" s="1"/>
  <c r="BG19" i="10"/>
  <c r="BG20" i="10" s="1"/>
  <c r="AY19" i="10"/>
  <c r="AY20" i="10" s="1"/>
  <c r="AQ19" i="10"/>
  <c r="AQ20" i="10" s="1"/>
  <c r="AI19" i="10"/>
  <c r="AI20" i="10" s="1"/>
  <c r="AA19" i="10"/>
  <c r="AA20" i="10" s="1"/>
  <c r="S19" i="10"/>
  <c r="S20" i="10" s="1"/>
  <c r="K19" i="10"/>
  <c r="K20" i="10" s="1"/>
  <c r="BR19" i="10"/>
  <c r="BR20" i="10" s="1"/>
  <c r="BD19" i="10"/>
  <c r="BD20" i="10" s="1"/>
  <c r="AP19" i="10"/>
  <c r="AP20" i="10" s="1"/>
  <c r="AE19" i="10"/>
  <c r="AE20" i="10" s="1"/>
  <c r="Q19" i="10"/>
  <c r="Q20" i="10" s="1"/>
  <c r="BN19" i="10"/>
  <c r="BN20" i="10" s="1"/>
  <c r="BC19" i="10"/>
  <c r="BC20" i="10" s="1"/>
  <c r="AO19" i="10"/>
  <c r="AO20" i="10" s="1"/>
  <c r="AD19" i="10"/>
  <c r="AD20" i="10" s="1"/>
  <c r="P19" i="10"/>
  <c r="P20" i="10" s="1"/>
  <c r="BK19" i="10"/>
  <c r="BK20" i="10" s="1"/>
  <c r="AL19" i="10"/>
  <c r="AL20" i="10" s="1"/>
  <c r="J19" i="10"/>
  <c r="J20" i="10" s="1"/>
  <c r="BM19" i="10"/>
  <c r="BM20" i="10" s="1"/>
  <c r="BB19" i="10"/>
  <c r="BB20" i="10" s="1"/>
  <c r="AN19" i="10"/>
  <c r="AN20" i="10" s="1"/>
  <c r="Z19" i="10"/>
  <c r="Z20" i="10" s="1"/>
  <c r="O19" i="10"/>
  <c r="O20" i="10" s="1"/>
  <c r="AW19" i="10"/>
  <c r="AW20" i="10" s="1"/>
  <c r="X19" i="10"/>
  <c r="X20" i="10" s="1"/>
  <c r="BJ19" i="10"/>
  <c r="BJ20" i="10" s="1"/>
  <c r="AV19" i="10"/>
  <c r="AV20" i="10" s="1"/>
  <c r="AH19" i="10"/>
  <c r="AH20" i="10" s="1"/>
  <c r="W19" i="10"/>
  <c r="W20" i="10" s="1"/>
  <c r="I19" i="10"/>
  <c r="I20" i="10" s="1"/>
  <c r="AU19" i="10"/>
  <c r="AU20" i="10" s="1"/>
  <c r="V19" i="10"/>
  <c r="V20" i="10" s="1"/>
  <c r="BS19" i="10"/>
  <c r="BS20" i="10" s="1"/>
  <c r="AT19" i="10"/>
  <c r="AT20" i="10" s="1"/>
  <c r="R19" i="10"/>
  <c r="R20" i="10" s="1"/>
  <c r="BL19" i="10"/>
  <c r="BL20" i="10" s="1"/>
  <c r="AX19" i="10"/>
  <c r="AX20" i="10" s="1"/>
  <c r="AM19" i="10"/>
  <c r="AM20" i="10" s="1"/>
  <c r="Y19" i="10"/>
  <c r="Y20" i="10" s="1"/>
  <c r="N19" i="10"/>
  <c r="N20" i="10" s="1"/>
  <c r="BF19" i="10"/>
  <c r="BF20" i="10" s="1"/>
  <c r="AG19" i="10"/>
  <c r="AG20" i="10" s="1"/>
  <c r="H19" i="10"/>
  <c r="H20" i="10" s="1"/>
  <c r="BE19" i="10"/>
  <c r="BE20" i="10" s="1"/>
  <c r="AF19" i="10"/>
  <c r="AF20" i="10" s="1"/>
  <c r="G26" i="10"/>
  <c r="G25" i="10" s="1"/>
  <c r="BS13" i="10"/>
  <c r="BS14" i="10" s="1"/>
  <c r="BR13" i="10"/>
  <c r="BR14" i="10" s="1"/>
  <c r="AT13" i="10"/>
  <c r="AT14" i="10" s="1"/>
  <c r="AD13" i="10"/>
  <c r="AD14" i="10" s="1"/>
  <c r="N13" i="10"/>
  <c r="N14" i="10" s="1"/>
  <c r="BQ13" i="10"/>
  <c r="BQ14" i="10" s="1"/>
  <c r="BI13" i="10"/>
  <c r="BI14" i="10" s="1"/>
  <c r="BA13" i="10"/>
  <c r="BA14" i="10" s="1"/>
  <c r="AS13" i="10"/>
  <c r="AS14" i="10" s="1"/>
  <c r="AK13" i="10"/>
  <c r="AK14" i="10" s="1"/>
  <c r="AC13" i="10"/>
  <c r="AC14" i="10" s="1"/>
  <c r="U13" i="10"/>
  <c r="U14" i="10" s="1"/>
  <c r="M13" i="10"/>
  <c r="M14" i="10" s="1"/>
  <c r="BO13" i="10"/>
  <c r="BO14" i="10" s="1"/>
  <c r="AY13" i="10"/>
  <c r="AY14" i="10" s="1"/>
  <c r="AI13" i="10"/>
  <c r="AI14" i="10" s="1"/>
  <c r="S13" i="10"/>
  <c r="S14" i="10" s="1"/>
  <c r="BF13" i="10"/>
  <c r="BF14" i="10" s="1"/>
  <c r="AP13" i="10"/>
  <c r="AP14" i="10" s="1"/>
  <c r="Z13" i="10"/>
  <c r="Z14" i="10" s="1"/>
  <c r="J13" i="10"/>
  <c r="J14" i="10" s="1"/>
  <c r="BP13" i="10"/>
  <c r="BP14" i="10" s="1"/>
  <c r="BH13" i="10"/>
  <c r="BH14" i="10" s="1"/>
  <c r="AZ13" i="10"/>
  <c r="AZ14" i="10" s="1"/>
  <c r="AR13" i="10"/>
  <c r="AR14" i="10" s="1"/>
  <c r="AJ13" i="10"/>
  <c r="AJ14" i="10" s="1"/>
  <c r="AB13" i="10"/>
  <c r="AB14" i="10" s="1"/>
  <c r="T13" i="10"/>
  <c r="T14" i="10" s="1"/>
  <c r="L13" i="10"/>
  <c r="L14" i="10" s="1"/>
  <c r="BG13" i="10"/>
  <c r="BG14" i="10" s="1"/>
  <c r="AQ13" i="10"/>
  <c r="AQ14" i="10" s="1"/>
  <c r="AA13" i="10"/>
  <c r="AA14" i="10" s="1"/>
  <c r="K13" i="10"/>
  <c r="K14" i="10" s="1"/>
  <c r="BN13" i="10"/>
  <c r="BN14" i="10" s="1"/>
  <c r="AX13" i="10"/>
  <c r="AX14" i="10" s="1"/>
  <c r="AH13" i="10"/>
  <c r="AH14" i="10" s="1"/>
  <c r="R13" i="10"/>
  <c r="R14" i="10" s="1"/>
  <c r="BL13" i="10"/>
  <c r="BL14" i="10" s="1"/>
  <c r="BD13" i="10"/>
  <c r="BD14" i="10" s="1"/>
  <c r="AV13" i="10"/>
  <c r="AV14" i="10" s="1"/>
  <c r="AN13" i="10"/>
  <c r="AN14" i="10" s="1"/>
  <c r="AF13" i="10"/>
  <c r="AF14" i="10" s="1"/>
  <c r="X13" i="10"/>
  <c r="X14" i="10" s="1"/>
  <c r="P13" i="10"/>
  <c r="P14" i="10" s="1"/>
  <c r="H13" i="10"/>
  <c r="H14" i="10" s="1"/>
  <c r="BK13" i="10"/>
  <c r="BK14" i="10" s="1"/>
  <c r="BC13" i="10"/>
  <c r="BC14" i="10" s="1"/>
  <c r="AU13" i="10"/>
  <c r="AU14" i="10" s="1"/>
  <c r="AM13" i="10"/>
  <c r="AM14" i="10" s="1"/>
  <c r="AE13" i="10"/>
  <c r="AE14" i="10" s="1"/>
  <c r="W13" i="10"/>
  <c r="W14" i="10" s="1"/>
  <c r="O13" i="10"/>
  <c r="O14" i="10" s="1"/>
  <c r="BJ13" i="10"/>
  <c r="BJ14" i="10" s="1"/>
  <c r="BB13" i="10"/>
  <c r="BB14" i="10" s="1"/>
  <c r="AL13" i="10"/>
  <c r="AL14" i="10" s="1"/>
  <c r="V13" i="10"/>
  <c r="V14" i="10" s="1"/>
  <c r="AG13" i="10"/>
  <c r="AG14" i="10" s="1"/>
  <c r="Y13" i="10"/>
  <c r="Y14" i="10" s="1"/>
  <c r="Q13" i="10"/>
  <c r="Q14" i="10" s="1"/>
  <c r="I13" i="10"/>
  <c r="I14" i="10" s="1"/>
  <c r="BM13" i="10"/>
  <c r="BM14" i="10" s="1"/>
  <c r="BE13" i="10"/>
  <c r="BE14" i="10" s="1"/>
  <c r="AW13" i="10"/>
  <c r="AW14" i="10" s="1"/>
  <c r="AO13" i="10"/>
  <c r="AO14" i="10" s="1"/>
  <c r="BJ11" i="10"/>
  <c r="BJ12" i="10" s="1"/>
  <c r="AL11" i="10"/>
  <c r="AL12" i="10" s="1"/>
  <c r="V11" i="10"/>
  <c r="V12" i="10" s="1"/>
  <c r="BQ11" i="10"/>
  <c r="BQ12" i="10" s="1"/>
  <c r="BI11" i="10"/>
  <c r="BI12" i="10" s="1"/>
  <c r="BA11" i="10"/>
  <c r="BA12" i="10" s="1"/>
  <c r="AS11" i="10"/>
  <c r="AS12" i="10" s="1"/>
  <c r="AK11" i="10"/>
  <c r="AK12" i="10" s="1"/>
  <c r="AC11" i="10"/>
  <c r="AC12" i="10" s="1"/>
  <c r="U11" i="10"/>
  <c r="U12" i="10" s="1"/>
  <c r="M11" i="10"/>
  <c r="M12" i="10" s="1"/>
  <c r="BO11" i="10"/>
  <c r="BO12" i="10" s="1"/>
  <c r="AY11" i="10"/>
  <c r="AY12" i="10" s="1"/>
  <c r="AI11" i="10"/>
  <c r="AI12" i="10" s="1"/>
  <c r="S11" i="10"/>
  <c r="S12" i="10" s="1"/>
  <c r="AX11" i="10"/>
  <c r="AX12" i="10" s="1"/>
  <c r="AH11" i="10"/>
  <c r="AH12" i="10" s="1"/>
  <c r="R11" i="10"/>
  <c r="R12" i="10" s="1"/>
  <c r="BP11" i="10"/>
  <c r="BP12" i="10" s="1"/>
  <c r="BH11" i="10"/>
  <c r="BH12" i="10" s="1"/>
  <c r="AZ11" i="10"/>
  <c r="AZ12" i="10" s="1"/>
  <c r="AR11" i="10"/>
  <c r="AR12" i="10" s="1"/>
  <c r="AJ11" i="10"/>
  <c r="AJ12" i="10" s="1"/>
  <c r="AB11" i="10"/>
  <c r="AB12" i="10" s="1"/>
  <c r="T11" i="10"/>
  <c r="T12" i="10" s="1"/>
  <c r="L11" i="10"/>
  <c r="L12" i="10" s="1"/>
  <c r="BG11" i="10"/>
  <c r="BG12" i="10" s="1"/>
  <c r="AQ11" i="10"/>
  <c r="AQ12" i="10" s="1"/>
  <c r="AA11" i="10"/>
  <c r="AA12" i="10" s="1"/>
  <c r="K11" i="10"/>
  <c r="K12" i="10" s="1"/>
  <c r="BN11" i="10"/>
  <c r="BN12" i="10" s="1"/>
  <c r="BF11" i="10"/>
  <c r="BF12" i="10" s="1"/>
  <c r="AP11" i="10"/>
  <c r="AP12" i="10" s="1"/>
  <c r="Z11" i="10"/>
  <c r="Z12" i="10" s="1"/>
  <c r="J11" i="10"/>
  <c r="J12" i="10" s="1"/>
  <c r="BL11" i="10"/>
  <c r="BL12" i="10" s="1"/>
  <c r="BD11" i="10"/>
  <c r="BD12" i="10" s="1"/>
  <c r="AV11" i="10"/>
  <c r="AV12" i="10" s="1"/>
  <c r="AN11" i="10"/>
  <c r="AN12" i="10" s="1"/>
  <c r="AF11" i="10"/>
  <c r="AF12" i="10" s="1"/>
  <c r="X11" i="10"/>
  <c r="X12" i="10" s="1"/>
  <c r="P11" i="10"/>
  <c r="P12" i="10" s="1"/>
  <c r="H11" i="10"/>
  <c r="H12" i="10" s="1"/>
  <c r="BS11" i="10"/>
  <c r="BS12" i="10" s="1"/>
  <c r="BK11" i="10"/>
  <c r="BK12" i="10" s="1"/>
  <c r="BC11" i="10"/>
  <c r="BC12" i="10" s="1"/>
  <c r="AU11" i="10"/>
  <c r="AU12" i="10" s="1"/>
  <c r="AM11" i="10"/>
  <c r="AM12" i="10" s="1"/>
  <c r="AE11" i="10"/>
  <c r="AE12" i="10" s="1"/>
  <c r="W11" i="10"/>
  <c r="W12" i="10" s="1"/>
  <c r="O11" i="10"/>
  <c r="O12" i="10" s="1"/>
  <c r="BR11" i="10"/>
  <c r="BR12" i="10" s="1"/>
  <c r="BB11" i="10"/>
  <c r="BB12" i="10" s="1"/>
  <c r="AT11" i="10"/>
  <c r="AT12" i="10" s="1"/>
  <c r="AG11" i="10"/>
  <c r="AG12" i="10" s="1"/>
  <c r="Q11" i="10"/>
  <c r="Q12" i="10" s="1"/>
  <c r="AD11" i="10"/>
  <c r="AD12" i="10" s="1"/>
  <c r="Y11" i="10"/>
  <c r="Y12" i="10" s="1"/>
  <c r="BM11" i="10"/>
  <c r="BM12" i="10" s="1"/>
  <c r="N11" i="10"/>
  <c r="N12" i="10" s="1"/>
  <c r="BE11" i="10"/>
  <c r="BE12" i="10" s="1"/>
  <c r="I11" i="10"/>
  <c r="I12" i="10" s="1"/>
  <c r="AW11" i="10"/>
  <c r="AW12" i="10" s="1"/>
  <c r="AO11" i="10"/>
  <c r="AO12" i="10" s="1"/>
  <c r="E13" i="10"/>
  <c r="G8" i="10"/>
  <c r="G6" i="10"/>
  <c r="E11" i="10"/>
  <c r="E19" i="10"/>
  <c r="E17" i="10"/>
  <c r="G4" i="10"/>
  <c r="G48" i="10"/>
  <c r="F45" i="10" l="1"/>
  <c r="I25" i="1" s="1"/>
  <c r="I2" i="1"/>
  <c r="G28" i="10"/>
  <c r="G30" i="10"/>
  <c r="G29" i="10" s="1"/>
  <c r="F11" i="10"/>
  <c r="I4" i="1" s="1"/>
  <c r="F17" i="10"/>
  <c r="I6" i="1" s="1"/>
  <c r="F23" i="10"/>
  <c r="I10" i="1" s="1"/>
  <c r="G20" i="10"/>
  <c r="G18" i="10"/>
  <c r="G14" i="10"/>
  <c r="G12" i="10"/>
  <c r="B25" i="7" l="1"/>
  <c r="B26" i="7"/>
  <c r="G27" i="10"/>
  <c r="F27" i="10" s="1"/>
  <c r="I12" i="1" s="1"/>
  <c r="I23" i="1" l="1"/>
  <c r="I21" i="1"/>
  <c r="I19" i="1"/>
  <c r="I17" i="1"/>
  <c r="I13" i="1" l="1"/>
  <c r="I15" i="1" l="1"/>
  <c r="E83" i="7" l="1"/>
  <c r="I5" i="1" l="1"/>
  <c r="I7" i="1"/>
  <c r="B2" i="3"/>
  <c r="H4" i="7" s="1"/>
  <c r="C4" i="4"/>
  <c r="D4" i="4"/>
  <c r="E4" i="4"/>
  <c r="F4" i="4"/>
  <c r="G4" i="4"/>
  <c r="H4" i="4"/>
  <c r="I4" i="4"/>
  <c r="J4" i="4"/>
  <c r="K4" i="4"/>
  <c r="L4" i="4"/>
  <c r="M4" i="4"/>
  <c r="N4" i="4"/>
  <c r="O4" i="4"/>
  <c r="P4" i="4"/>
  <c r="Q4" i="4"/>
  <c r="R4" i="4"/>
  <c r="S4" i="4"/>
  <c r="T4" i="4"/>
  <c r="U4" i="4"/>
  <c r="V4" i="4"/>
  <c r="W4" i="4"/>
  <c r="X4" i="4"/>
  <c r="Y4" i="4"/>
  <c r="C5" i="4"/>
  <c r="D5" i="4"/>
  <c r="E5" i="4"/>
  <c r="F5" i="4"/>
  <c r="G5" i="4"/>
  <c r="H5" i="4"/>
  <c r="I5" i="4"/>
  <c r="J5" i="4"/>
  <c r="K5" i="4"/>
  <c r="L5" i="4"/>
  <c r="M5" i="4"/>
  <c r="N5" i="4"/>
  <c r="O5" i="4"/>
  <c r="P5" i="4"/>
  <c r="Q5" i="4"/>
  <c r="R5" i="4"/>
  <c r="S5" i="4"/>
  <c r="T5" i="4"/>
  <c r="U5" i="4"/>
  <c r="V5" i="4"/>
  <c r="W5" i="4"/>
  <c r="X5" i="4"/>
  <c r="Y5" i="4"/>
  <c r="C6" i="4"/>
  <c r="AA6" i="4" s="1"/>
  <c r="AB6" i="4" s="1"/>
  <c r="AC6" i="4" s="1"/>
  <c r="AD6" i="4" s="1"/>
  <c r="AE6" i="4" s="1"/>
  <c r="AF6" i="4" s="1"/>
  <c r="AG6" i="4" s="1"/>
  <c r="AH6" i="4" s="1"/>
  <c r="AI6" i="4" s="1"/>
  <c r="AJ6" i="4" s="1"/>
  <c r="AK6" i="4" s="1"/>
  <c r="AL6" i="4" s="1"/>
  <c r="AM6" i="4" s="1"/>
  <c r="AN6" i="4" s="1"/>
  <c r="AO6" i="4" s="1"/>
  <c r="AP6" i="4" s="1"/>
  <c r="AQ6" i="4" s="1"/>
  <c r="AR6" i="4" s="1"/>
  <c r="AS6" i="4" s="1"/>
  <c r="AT6" i="4" s="1"/>
  <c r="AU6" i="4" s="1"/>
  <c r="AV6" i="4" s="1"/>
  <c r="AW6" i="4" s="1"/>
  <c r="D47" i="7" s="1"/>
  <c r="D6" i="4"/>
  <c r="E6" i="4"/>
  <c r="F6" i="4"/>
  <c r="G6" i="4"/>
  <c r="H6" i="4"/>
  <c r="I6" i="4"/>
  <c r="J6" i="4"/>
  <c r="K6" i="4"/>
  <c r="L6" i="4"/>
  <c r="M6" i="4"/>
  <c r="N6" i="4"/>
  <c r="O6" i="4"/>
  <c r="P6" i="4"/>
  <c r="Q6" i="4"/>
  <c r="R6" i="4"/>
  <c r="S6" i="4"/>
  <c r="T6" i="4"/>
  <c r="U6" i="4"/>
  <c r="V6" i="4"/>
  <c r="W6" i="4"/>
  <c r="X6" i="4"/>
  <c r="Y6" i="4"/>
  <c r="C7" i="4"/>
  <c r="D7" i="4"/>
  <c r="E7" i="4"/>
  <c r="F7" i="4"/>
  <c r="G7" i="4"/>
  <c r="H7" i="4"/>
  <c r="I7" i="4"/>
  <c r="J7" i="4"/>
  <c r="K7" i="4"/>
  <c r="L7" i="4"/>
  <c r="M7" i="4"/>
  <c r="N7" i="4"/>
  <c r="O7" i="4"/>
  <c r="P7" i="4"/>
  <c r="Q7" i="4"/>
  <c r="R7" i="4"/>
  <c r="S7" i="4"/>
  <c r="T7" i="4"/>
  <c r="U7" i="4"/>
  <c r="V7" i="4"/>
  <c r="W7" i="4"/>
  <c r="X7" i="4"/>
  <c r="Y7" i="4"/>
  <c r="C8" i="4"/>
  <c r="D8" i="4"/>
  <c r="E8" i="4"/>
  <c r="F8" i="4"/>
  <c r="G8" i="4"/>
  <c r="H8" i="4"/>
  <c r="I8" i="4"/>
  <c r="J8" i="4"/>
  <c r="K8" i="4"/>
  <c r="L8" i="4"/>
  <c r="M8" i="4"/>
  <c r="N8" i="4"/>
  <c r="O8" i="4"/>
  <c r="P8" i="4"/>
  <c r="Q8" i="4"/>
  <c r="R8" i="4"/>
  <c r="S8" i="4"/>
  <c r="T8" i="4"/>
  <c r="U8" i="4"/>
  <c r="V8" i="4"/>
  <c r="W8" i="4"/>
  <c r="X8" i="4"/>
  <c r="Y8" i="4"/>
  <c r="C9" i="4"/>
  <c r="D9" i="4"/>
  <c r="E9" i="4"/>
  <c r="F9" i="4"/>
  <c r="G9" i="4"/>
  <c r="H9" i="4"/>
  <c r="I9" i="4"/>
  <c r="J9" i="4"/>
  <c r="K9" i="4"/>
  <c r="L9" i="4"/>
  <c r="M9" i="4"/>
  <c r="N9" i="4"/>
  <c r="O9" i="4"/>
  <c r="P9" i="4"/>
  <c r="Q9" i="4"/>
  <c r="R9" i="4"/>
  <c r="S9" i="4"/>
  <c r="T9" i="4"/>
  <c r="U9" i="4"/>
  <c r="V9" i="4"/>
  <c r="W9" i="4"/>
  <c r="X9" i="4"/>
  <c r="Y9" i="4"/>
  <c r="C10" i="4"/>
  <c r="D10" i="4"/>
  <c r="E10" i="4"/>
  <c r="F10" i="4"/>
  <c r="G10" i="4"/>
  <c r="H10" i="4"/>
  <c r="I10" i="4"/>
  <c r="J10" i="4"/>
  <c r="K10" i="4"/>
  <c r="L10" i="4"/>
  <c r="M10" i="4"/>
  <c r="N10" i="4"/>
  <c r="O10" i="4"/>
  <c r="P10" i="4"/>
  <c r="Q10" i="4"/>
  <c r="R10" i="4"/>
  <c r="S10" i="4"/>
  <c r="T10" i="4"/>
  <c r="U10" i="4"/>
  <c r="V10" i="4"/>
  <c r="W10" i="4"/>
  <c r="X10" i="4"/>
  <c r="Y10" i="4"/>
  <c r="C11" i="4"/>
  <c r="AA11" i="4" s="1"/>
  <c r="D11" i="4"/>
  <c r="E11" i="4"/>
  <c r="F11" i="4"/>
  <c r="G11" i="4"/>
  <c r="H11" i="4"/>
  <c r="I11" i="4"/>
  <c r="J11" i="4"/>
  <c r="K11" i="4"/>
  <c r="L11" i="4"/>
  <c r="M11" i="4"/>
  <c r="N11" i="4"/>
  <c r="O11" i="4"/>
  <c r="P11" i="4"/>
  <c r="Q11" i="4"/>
  <c r="R11" i="4"/>
  <c r="S11" i="4"/>
  <c r="T11" i="4"/>
  <c r="U11" i="4"/>
  <c r="V11" i="4"/>
  <c r="W11" i="4"/>
  <c r="X11" i="4"/>
  <c r="Y11" i="4"/>
  <c r="C12" i="4"/>
  <c r="D12" i="4"/>
  <c r="E12" i="4"/>
  <c r="F12" i="4"/>
  <c r="G12" i="4"/>
  <c r="H12" i="4"/>
  <c r="I12" i="4"/>
  <c r="J12" i="4"/>
  <c r="K12" i="4"/>
  <c r="L12" i="4"/>
  <c r="M12" i="4"/>
  <c r="N12" i="4"/>
  <c r="O12" i="4"/>
  <c r="P12" i="4"/>
  <c r="Q12" i="4"/>
  <c r="R12" i="4"/>
  <c r="S12" i="4"/>
  <c r="T12" i="4"/>
  <c r="U12" i="4"/>
  <c r="V12" i="4"/>
  <c r="W12" i="4"/>
  <c r="X12" i="4"/>
  <c r="Y12" i="4"/>
  <c r="C13" i="4"/>
  <c r="D13" i="4"/>
  <c r="E13" i="4"/>
  <c r="F13" i="4"/>
  <c r="G13" i="4"/>
  <c r="H13" i="4"/>
  <c r="I13" i="4"/>
  <c r="J13" i="4"/>
  <c r="K13" i="4"/>
  <c r="L13" i="4"/>
  <c r="M13" i="4"/>
  <c r="N13" i="4"/>
  <c r="O13" i="4"/>
  <c r="P13" i="4"/>
  <c r="Q13" i="4"/>
  <c r="R13" i="4"/>
  <c r="S13" i="4"/>
  <c r="T13" i="4"/>
  <c r="U13" i="4"/>
  <c r="V13" i="4"/>
  <c r="W13" i="4"/>
  <c r="X13" i="4"/>
  <c r="Y13" i="4"/>
  <c r="C14" i="4"/>
  <c r="D14" i="4"/>
  <c r="E14" i="4"/>
  <c r="F14" i="4"/>
  <c r="G14" i="4"/>
  <c r="H14" i="4"/>
  <c r="I14" i="4"/>
  <c r="J14" i="4"/>
  <c r="K14" i="4"/>
  <c r="L14" i="4"/>
  <c r="M14" i="4"/>
  <c r="N14" i="4"/>
  <c r="O14" i="4"/>
  <c r="P14" i="4"/>
  <c r="Q14" i="4"/>
  <c r="R14" i="4"/>
  <c r="S14" i="4"/>
  <c r="T14" i="4"/>
  <c r="U14" i="4"/>
  <c r="V14" i="4"/>
  <c r="W14" i="4"/>
  <c r="X14" i="4"/>
  <c r="Y14" i="4"/>
  <c r="C15" i="4"/>
  <c r="D15" i="4"/>
  <c r="E15" i="4"/>
  <c r="F15" i="4"/>
  <c r="G15" i="4"/>
  <c r="H15" i="4"/>
  <c r="I15" i="4"/>
  <c r="J15" i="4"/>
  <c r="K15" i="4"/>
  <c r="L15" i="4"/>
  <c r="M15" i="4"/>
  <c r="N15" i="4"/>
  <c r="O15" i="4"/>
  <c r="P15" i="4"/>
  <c r="Q15" i="4"/>
  <c r="R15" i="4"/>
  <c r="S15" i="4"/>
  <c r="T15" i="4"/>
  <c r="U15" i="4"/>
  <c r="V15" i="4"/>
  <c r="W15" i="4"/>
  <c r="X15" i="4"/>
  <c r="Y15" i="4"/>
  <c r="C16" i="4"/>
  <c r="D16" i="4"/>
  <c r="E16" i="4"/>
  <c r="F16" i="4"/>
  <c r="G16" i="4"/>
  <c r="H16" i="4"/>
  <c r="I16" i="4"/>
  <c r="J16" i="4"/>
  <c r="K16" i="4"/>
  <c r="L16" i="4"/>
  <c r="M16" i="4"/>
  <c r="N16" i="4"/>
  <c r="O16" i="4"/>
  <c r="P16" i="4"/>
  <c r="Q16" i="4"/>
  <c r="R16" i="4"/>
  <c r="S16" i="4"/>
  <c r="T16" i="4"/>
  <c r="U16" i="4"/>
  <c r="V16" i="4"/>
  <c r="W16" i="4"/>
  <c r="X16" i="4"/>
  <c r="Y16" i="4"/>
  <c r="C17" i="4"/>
  <c r="D17" i="4"/>
  <c r="E17" i="4"/>
  <c r="F17" i="4"/>
  <c r="G17" i="4"/>
  <c r="H17" i="4"/>
  <c r="I17" i="4"/>
  <c r="J17" i="4"/>
  <c r="K17" i="4"/>
  <c r="L17" i="4"/>
  <c r="M17" i="4"/>
  <c r="N17" i="4"/>
  <c r="O17" i="4"/>
  <c r="P17" i="4"/>
  <c r="Q17" i="4"/>
  <c r="R17" i="4"/>
  <c r="S17" i="4"/>
  <c r="T17" i="4"/>
  <c r="U17" i="4"/>
  <c r="V17" i="4"/>
  <c r="W17" i="4"/>
  <c r="X17" i="4"/>
  <c r="Y17" i="4"/>
  <c r="C18" i="4"/>
  <c r="D18" i="4"/>
  <c r="E18" i="4"/>
  <c r="F18" i="4"/>
  <c r="G18" i="4"/>
  <c r="H18" i="4"/>
  <c r="I18" i="4"/>
  <c r="J18" i="4"/>
  <c r="K18" i="4"/>
  <c r="L18" i="4"/>
  <c r="M18" i="4"/>
  <c r="N18" i="4"/>
  <c r="O18" i="4"/>
  <c r="P18" i="4"/>
  <c r="Q18" i="4"/>
  <c r="R18" i="4"/>
  <c r="S18" i="4"/>
  <c r="T18" i="4"/>
  <c r="U18" i="4"/>
  <c r="V18" i="4"/>
  <c r="W18" i="4"/>
  <c r="X18" i="4"/>
  <c r="Y18" i="4"/>
  <c r="C19" i="4"/>
  <c r="AA19" i="4" s="1"/>
  <c r="AB19" i="4" s="1"/>
  <c r="AC19" i="4" s="1"/>
  <c r="AD19" i="4" s="1"/>
  <c r="AE19" i="4" s="1"/>
  <c r="AF19" i="4" s="1"/>
  <c r="AG19" i="4" s="1"/>
  <c r="AH19" i="4" s="1"/>
  <c r="AI19" i="4" s="1"/>
  <c r="AJ19" i="4" s="1"/>
  <c r="AK19" i="4" s="1"/>
  <c r="AL19" i="4" s="1"/>
  <c r="AM19" i="4" s="1"/>
  <c r="AN19" i="4" s="1"/>
  <c r="AO19" i="4" s="1"/>
  <c r="AP19" i="4" s="1"/>
  <c r="AQ19" i="4" s="1"/>
  <c r="AR19" i="4" s="1"/>
  <c r="AS19" i="4" s="1"/>
  <c r="AT19" i="4" s="1"/>
  <c r="AU19" i="4" s="1"/>
  <c r="AV19" i="4" s="1"/>
  <c r="AW19" i="4" s="1"/>
  <c r="D60" i="7" s="1"/>
  <c r="D19" i="4"/>
  <c r="E19" i="4"/>
  <c r="F19" i="4"/>
  <c r="G19" i="4"/>
  <c r="H19" i="4"/>
  <c r="I19" i="4"/>
  <c r="J19" i="4"/>
  <c r="K19" i="4"/>
  <c r="L19" i="4"/>
  <c r="M19" i="4"/>
  <c r="N19" i="4"/>
  <c r="O19" i="4"/>
  <c r="P19" i="4"/>
  <c r="Q19" i="4"/>
  <c r="R19" i="4"/>
  <c r="S19" i="4"/>
  <c r="T19" i="4"/>
  <c r="U19" i="4"/>
  <c r="V19" i="4"/>
  <c r="W19" i="4"/>
  <c r="X19" i="4"/>
  <c r="Y19" i="4"/>
  <c r="C20" i="4"/>
  <c r="D20" i="4"/>
  <c r="E20" i="4"/>
  <c r="F20" i="4"/>
  <c r="G20" i="4"/>
  <c r="H20" i="4"/>
  <c r="I20" i="4"/>
  <c r="J20" i="4"/>
  <c r="K20" i="4"/>
  <c r="L20" i="4"/>
  <c r="M20" i="4"/>
  <c r="N20" i="4"/>
  <c r="O20" i="4"/>
  <c r="P20" i="4"/>
  <c r="Q20" i="4"/>
  <c r="R20" i="4"/>
  <c r="S20" i="4"/>
  <c r="T20" i="4"/>
  <c r="U20" i="4"/>
  <c r="V20" i="4"/>
  <c r="W20" i="4"/>
  <c r="X20" i="4"/>
  <c r="Y20" i="4"/>
  <c r="C21" i="4"/>
  <c r="D21" i="4"/>
  <c r="E21" i="4"/>
  <c r="F21" i="4"/>
  <c r="G21" i="4"/>
  <c r="H21" i="4"/>
  <c r="I21" i="4"/>
  <c r="J21" i="4"/>
  <c r="K21" i="4"/>
  <c r="L21" i="4"/>
  <c r="M21" i="4"/>
  <c r="N21" i="4"/>
  <c r="O21" i="4"/>
  <c r="P21" i="4"/>
  <c r="Q21" i="4"/>
  <c r="R21" i="4"/>
  <c r="S21" i="4"/>
  <c r="T21" i="4"/>
  <c r="U21" i="4"/>
  <c r="V21" i="4"/>
  <c r="W21" i="4"/>
  <c r="X21" i="4"/>
  <c r="Y21" i="4"/>
  <c r="C22" i="4"/>
  <c r="AA22" i="4" s="1"/>
  <c r="AB22" i="4" s="1"/>
  <c r="AC22" i="4" s="1"/>
  <c r="AD22" i="4" s="1"/>
  <c r="AE22" i="4" s="1"/>
  <c r="AF22" i="4" s="1"/>
  <c r="AG22" i="4" s="1"/>
  <c r="AH22" i="4" s="1"/>
  <c r="AI22" i="4" s="1"/>
  <c r="AJ22" i="4" s="1"/>
  <c r="AK22" i="4" s="1"/>
  <c r="AL22" i="4" s="1"/>
  <c r="AM22" i="4" s="1"/>
  <c r="AN22" i="4" s="1"/>
  <c r="AO22" i="4" s="1"/>
  <c r="AP22" i="4" s="1"/>
  <c r="AQ22" i="4" s="1"/>
  <c r="AR22" i="4" s="1"/>
  <c r="AS22" i="4" s="1"/>
  <c r="AT22" i="4" s="1"/>
  <c r="AU22" i="4" s="1"/>
  <c r="AV22" i="4" s="1"/>
  <c r="AW22" i="4" s="1"/>
  <c r="D63" i="7" s="1"/>
  <c r="D22" i="4"/>
  <c r="E22" i="4"/>
  <c r="F22" i="4"/>
  <c r="G22" i="4"/>
  <c r="H22" i="4"/>
  <c r="I22" i="4"/>
  <c r="J22" i="4"/>
  <c r="K22" i="4"/>
  <c r="L22" i="4"/>
  <c r="M22" i="4"/>
  <c r="N22" i="4"/>
  <c r="O22" i="4"/>
  <c r="P22" i="4"/>
  <c r="Q22" i="4"/>
  <c r="R22" i="4"/>
  <c r="S22" i="4"/>
  <c r="T22" i="4"/>
  <c r="U22" i="4"/>
  <c r="V22" i="4"/>
  <c r="W22" i="4"/>
  <c r="X22" i="4"/>
  <c r="Y22" i="4"/>
  <c r="C23" i="4"/>
  <c r="D23" i="4"/>
  <c r="E23" i="4"/>
  <c r="F23" i="4"/>
  <c r="G23" i="4"/>
  <c r="H23" i="4"/>
  <c r="I23" i="4"/>
  <c r="J23" i="4"/>
  <c r="K23" i="4"/>
  <c r="L23" i="4"/>
  <c r="M23" i="4"/>
  <c r="N23" i="4"/>
  <c r="O23" i="4"/>
  <c r="P23" i="4"/>
  <c r="Q23" i="4"/>
  <c r="R23" i="4"/>
  <c r="S23" i="4"/>
  <c r="T23" i="4"/>
  <c r="U23" i="4"/>
  <c r="V23" i="4"/>
  <c r="W23" i="4"/>
  <c r="X23" i="4"/>
  <c r="Y23" i="4"/>
  <c r="C24" i="4"/>
  <c r="D24" i="4"/>
  <c r="E24" i="4"/>
  <c r="F24" i="4"/>
  <c r="G24" i="4"/>
  <c r="H24" i="4"/>
  <c r="I24" i="4"/>
  <c r="J24" i="4"/>
  <c r="K24" i="4"/>
  <c r="L24" i="4"/>
  <c r="M24" i="4"/>
  <c r="N24" i="4"/>
  <c r="O24" i="4"/>
  <c r="P24" i="4"/>
  <c r="Q24" i="4"/>
  <c r="R24" i="4"/>
  <c r="S24" i="4"/>
  <c r="T24" i="4"/>
  <c r="U24" i="4"/>
  <c r="V24" i="4"/>
  <c r="W24" i="4"/>
  <c r="X24" i="4"/>
  <c r="Y24" i="4"/>
  <c r="C25" i="4"/>
  <c r="D25" i="4"/>
  <c r="E25" i="4"/>
  <c r="F25" i="4"/>
  <c r="G25" i="4"/>
  <c r="H25" i="4"/>
  <c r="I25" i="4"/>
  <c r="J25" i="4"/>
  <c r="K25" i="4"/>
  <c r="L25" i="4"/>
  <c r="M25" i="4"/>
  <c r="N25" i="4"/>
  <c r="O25" i="4"/>
  <c r="P25" i="4"/>
  <c r="Q25" i="4"/>
  <c r="R25" i="4"/>
  <c r="S25" i="4"/>
  <c r="T25" i="4"/>
  <c r="U25" i="4"/>
  <c r="V25" i="4"/>
  <c r="W25" i="4"/>
  <c r="X25" i="4"/>
  <c r="Y25" i="4"/>
  <c r="B5" i="4"/>
  <c r="B6" i="4"/>
  <c r="B7" i="4"/>
  <c r="B8" i="4"/>
  <c r="B9" i="4"/>
  <c r="B10" i="4"/>
  <c r="B11" i="4"/>
  <c r="B12" i="4"/>
  <c r="B13" i="4"/>
  <c r="B14" i="4"/>
  <c r="B15" i="4"/>
  <c r="B16" i="4"/>
  <c r="B17" i="4"/>
  <c r="B18" i="4"/>
  <c r="B19" i="4"/>
  <c r="B20" i="4"/>
  <c r="AB20" i="4"/>
  <c r="B21" i="4"/>
  <c r="B22" i="4"/>
  <c r="B23" i="4"/>
  <c r="B24" i="4"/>
  <c r="B25" i="4"/>
  <c r="B4" i="4"/>
  <c r="AA12" i="4"/>
  <c r="AA13" i="4"/>
  <c r="AB13" i="4" s="1"/>
  <c r="AC13" i="4" s="1"/>
  <c r="AD13" i="4" s="1"/>
  <c r="AE13" i="4" s="1"/>
  <c r="AF13" i="4" s="1"/>
  <c r="AG13" i="4" s="1"/>
  <c r="AA14" i="4"/>
  <c r="AB14" i="4" s="1"/>
  <c r="AC14" i="4" s="1"/>
  <c r="AD14" i="4" s="1"/>
  <c r="AE14" i="4" s="1"/>
  <c r="AF14" i="4" s="1"/>
  <c r="AG14" i="4" s="1"/>
  <c r="AH14" i="4" s="1"/>
  <c r="AI14" i="4" s="1"/>
  <c r="AJ14" i="4" s="1"/>
  <c r="AK14" i="4" s="1"/>
  <c r="AL14" i="4" s="1"/>
  <c r="AM14" i="4" s="1"/>
  <c r="AN14" i="4" s="1"/>
  <c r="AO14" i="4" s="1"/>
  <c r="AP14" i="4" s="1"/>
  <c r="AQ14" i="4" s="1"/>
  <c r="AR14" i="4" s="1"/>
  <c r="AS14" i="4" s="1"/>
  <c r="AT14" i="4" s="1"/>
  <c r="AU14" i="4" s="1"/>
  <c r="AV14" i="4" s="1"/>
  <c r="AW14" i="4" s="1"/>
  <c r="D55" i="7" s="1"/>
  <c r="AA20" i="4"/>
  <c r="AA21" i="4"/>
  <c r="AB21" i="4" s="1"/>
  <c r="Z6" i="4"/>
  <c r="Z7" i="4"/>
  <c r="Z8" i="4"/>
  <c r="AA8" i="4" s="1"/>
  <c r="AB8" i="4" s="1"/>
  <c r="Z9" i="4"/>
  <c r="AA9" i="4" s="1"/>
  <c r="AB9" i="4" s="1"/>
  <c r="AC9" i="4" s="1"/>
  <c r="Z10" i="4"/>
  <c r="AA10" i="4" s="1"/>
  <c r="AB10" i="4" s="1"/>
  <c r="Z11" i="4"/>
  <c r="Z12" i="4"/>
  <c r="Z13" i="4"/>
  <c r="Z14" i="4"/>
  <c r="Z15" i="4"/>
  <c r="Z16" i="4"/>
  <c r="AA16" i="4" s="1"/>
  <c r="AB16" i="4" s="1"/>
  <c r="Z17" i="4"/>
  <c r="AA17" i="4" s="1"/>
  <c r="AB17" i="4" s="1"/>
  <c r="AC17" i="4" s="1"/>
  <c r="AD17" i="4" s="1"/>
  <c r="AE17" i="4" s="1"/>
  <c r="AF17" i="4" s="1"/>
  <c r="AG17" i="4" s="1"/>
  <c r="AH17" i="4" s="1"/>
  <c r="AI17" i="4" s="1"/>
  <c r="AJ17" i="4" s="1"/>
  <c r="AK17" i="4" s="1"/>
  <c r="Z18" i="4"/>
  <c r="AA18" i="4" s="1"/>
  <c r="AB18" i="4" s="1"/>
  <c r="Z19" i="4"/>
  <c r="Z20" i="4"/>
  <c r="Z21" i="4"/>
  <c r="Z22" i="4"/>
  <c r="Z23" i="4"/>
  <c r="Z24" i="4"/>
  <c r="AA24" i="4" s="1"/>
  <c r="AB24" i="4" s="1"/>
  <c r="Z25" i="4"/>
  <c r="AA25" i="4" s="1"/>
  <c r="Z4" i="4"/>
  <c r="AA4" i="4" s="1"/>
  <c r="F27" i="3"/>
  <c r="H4" i="3"/>
  <c r="E67" i="7"/>
  <c r="AB11" i="4" l="1"/>
  <c r="AC11" i="4" s="1"/>
  <c r="AD11" i="4" s="1"/>
  <c r="AE11" i="4" s="1"/>
  <c r="AF11" i="4" s="1"/>
  <c r="AG11" i="4" s="1"/>
  <c r="AH11" i="4" s="1"/>
  <c r="AI11" i="4" s="1"/>
  <c r="AJ11" i="4" s="1"/>
  <c r="AK11" i="4" s="1"/>
  <c r="AL11" i="4" s="1"/>
  <c r="AM11" i="4" s="1"/>
  <c r="AN11" i="4" s="1"/>
  <c r="AO11" i="4" s="1"/>
  <c r="AP11" i="4" s="1"/>
  <c r="AQ11" i="4" s="1"/>
  <c r="AR11" i="4" s="1"/>
  <c r="AS11" i="4" s="1"/>
  <c r="AT11" i="4" s="1"/>
  <c r="AU11" i="4" s="1"/>
  <c r="AV11" i="4" s="1"/>
  <c r="AW11" i="4" s="1"/>
  <c r="D52" i="7" s="1"/>
  <c r="AC24" i="4"/>
  <c r="AD24" i="4" s="1"/>
  <c r="AE24" i="4" s="1"/>
  <c r="AF24" i="4" s="1"/>
  <c r="AG24" i="4" s="1"/>
  <c r="AH24" i="4" s="1"/>
  <c r="AI24" i="4" s="1"/>
  <c r="AJ24" i="4" s="1"/>
  <c r="AK24" i="4" s="1"/>
  <c r="AL24" i="4" s="1"/>
  <c r="AM24" i="4" s="1"/>
  <c r="AN24" i="4" s="1"/>
  <c r="AO24" i="4" s="1"/>
  <c r="AP24" i="4" s="1"/>
  <c r="AQ24" i="4" s="1"/>
  <c r="AR24" i="4" s="1"/>
  <c r="AS24" i="4" s="1"/>
  <c r="AT24" i="4" s="1"/>
  <c r="AU24" i="4" s="1"/>
  <c r="AV24" i="4" s="1"/>
  <c r="AW24" i="4" s="1"/>
  <c r="D65" i="7" s="1"/>
  <c r="AB4" i="4"/>
  <c r="AC4" i="4" s="1"/>
  <c r="AD4" i="4" s="1"/>
  <c r="AE4" i="4" s="1"/>
  <c r="AF4" i="4" s="1"/>
  <c r="AG4" i="4" s="1"/>
  <c r="AH4" i="4" s="1"/>
  <c r="AI4" i="4" s="1"/>
  <c r="AJ4" i="4" s="1"/>
  <c r="AK4" i="4" s="1"/>
  <c r="AL4" i="4" s="1"/>
  <c r="AM4" i="4" s="1"/>
  <c r="AN4" i="4" s="1"/>
  <c r="AO4" i="4" s="1"/>
  <c r="AP4" i="4" s="1"/>
  <c r="AQ4" i="4" s="1"/>
  <c r="AR4" i="4" s="1"/>
  <c r="AS4" i="4" s="1"/>
  <c r="AT4" i="4" s="1"/>
  <c r="AU4" i="4" s="1"/>
  <c r="AV4" i="4" s="1"/>
  <c r="AW4" i="4" s="1"/>
  <c r="D45" i="7" s="1"/>
  <c r="AC18" i="4"/>
  <c r="AD18" i="4" s="1"/>
  <c r="AE18" i="4" s="1"/>
  <c r="AF18" i="4" s="1"/>
  <c r="AG18" i="4" s="1"/>
  <c r="AH18" i="4" s="1"/>
  <c r="AI18" i="4" s="1"/>
  <c r="AJ18" i="4" s="1"/>
  <c r="AK18" i="4" s="1"/>
  <c r="AL18" i="4" s="1"/>
  <c r="AM18" i="4" s="1"/>
  <c r="AN18" i="4" s="1"/>
  <c r="AO18" i="4" s="1"/>
  <c r="AP18" i="4" s="1"/>
  <c r="AQ18" i="4" s="1"/>
  <c r="AR18" i="4" s="1"/>
  <c r="AS18" i="4" s="1"/>
  <c r="AT18" i="4" s="1"/>
  <c r="AU18" i="4" s="1"/>
  <c r="AV18" i="4" s="1"/>
  <c r="AW18" i="4" s="1"/>
  <c r="D59" i="7" s="1"/>
  <c r="AC10" i="4"/>
  <c r="AD10" i="4" s="1"/>
  <c r="AE10" i="4" s="1"/>
  <c r="AF10" i="4" s="1"/>
  <c r="AG10" i="4" s="1"/>
  <c r="AH10" i="4" s="1"/>
  <c r="AI10" i="4" s="1"/>
  <c r="AJ10" i="4" s="1"/>
  <c r="AK10" i="4" s="1"/>
  <c r="AL10" i="4" s="1"/>
  <c r="AM10" i="4" s="1"/>
  <c r="AN10" i="4" s="1"/>
  <c r="AO10" i="4" s="1"/>
  <c r="AP10" i="4" s="1"/>
  <c r="AQ10" i="4" s="1"/>
  <c r="AR10" i="4" s="1"/>
  <c r="AS10" i="4" s="1"/>
  <c r="AT10" i="4" s="1"/>
  <c r="AU10" i="4" s="1"/>
  <c r="AV10" i="4" s="1"/>
  <c r="AW10" i="4" s="1"/>
  <c r="D51" i="7" s="1"/>
  <c r="AB12" i="4"/>
  <c r="AC12" i="4" s="1"/>
  <c r="AD12" i="4" s="1"/>
  <c r="AE12" i="4" s="1"/>
  <c r="AF12" i="4" s="1"/>
  <c r="AG12" i="4" s="1"/>
  <c r="AH12" i="4" s="1"/>
  <c r="AI12" i="4" s="1"/>
  <c r="AJ12" i="4" s="1"/>
  <c r="AK12" i="4" s="1"/>
  <c r="AL12" i="4" s="1"/>
  <c r="AM12" i="4" s="1"/>
  <c r="AN12" i="4" s="1"/>
  <c r="AO12" i="4" s="1"/>
  <c r="AP12" i="4" s="1"/>
  <c r="AQ12" i="4" s="1"/>
  <c r="AR12" i="4" s="1"/>
  <c r="AS12" i="4" s="1"/>
  <c r="AT12" i="4" s="1"/>
  <c r="AU12" i="4" s="1"/>
  <c r="AV12" i="4" s="1"/>
  <c r="AW12" i="4" s="1"/>
  <c r="D53" i="7" s="1"/>
  <c r="AH13" i="4"/>
  <c r="AI13" i="4" s="1"/>
  <c r="AJ13" i="4" s="1"/>
  <c r="AK13" i="4" s="1"/>
  <c r="AL13" i="4" s="1"/>
  <c r="AM13" i="4" s="1"/>
  <c r="AN13" i="4" s="1"/>
  <c r="AO13" i="4" s="1"/>
  <c r="AP13" i="4" s="1"/>
  <c r="AQ13" i="4" s="1"/>
  <c r="AR13" i="4" s="1"/>
  <c r="AS13" i="4" s="1"/>
  <c r="AT13" i="4" s="1"/>
  <c r="AU13" i="4" s="1"/>
  <c r="AV13" i="4" s="1"/>
  <c r="AW13" i="4" s="1"/>
  <c r="D54" i="7" s="1"/>
  <c r="AA23" i="4"/>
  <c r="AB23" i="4" s="1"/>
  <c r="AA15" i="4"/>
  <c r="AA7" i="4"/>
  <c r="AB7" i="4" s="1"/>
  <c r="AC7" i="4" s="1"/>
  <c r="AD7" i="4" s="1"/>
  <c r="AE7" i="4" s="1"/>
  <c r="AF7" i="4" s="1"/>
  <c r="AG7" i="4" s="1"/>
  <c r="AH7" i="4" s="1"/>
  <c r="AI7" i="4" s="1"/>
  <c r="AJ7" i="4" s="1"/>
  <c r="AK7" i="4" s="1"/>
  <c r="AL7" i="4" s="1"/>
  <c r="AM7" i="4" s="1"/>
  <c r="AN7" i="4" s="1"/>
  <c r="AO7" i="4" s="1"/>
  <c r="AP7" i="4" s="1"/>
  <c r="AQ7" i="4" s="1"/>
  <c r="AR7" i="4" s="1"/>
  <c r="AS7" i="4" s="1"/>
  <c r="AT7" i="4" s="1"/>
  <c r="AU7" i="4" s="1"/>
  <c r="AV7" i="4" s="1"/>
  <c r="AW7" i="4" s="1"/>
  <c r="D48" i="7" s="1"/>
  <c r="AC16" i="4"/>
  <c r="AD16" i="4" s="1"/>
  <c r="AE16" i="4" s="1"/>
  <c r="AF16" i="4" s="1"/>
  <c r="AG16" i="4" s="1"/>
  <c r="AH16" i="4" s="1"/>
  <c r="AI16" i="4" s="1"/>
  <c r="AJ16" i="4" s="1"/>
  <c r="AK16" i="4" s="1"/>
  <c r="AL16" i="4" s="1"/>
  <c r="AM16" i="4" s="1"/>
  <c r="AN16" i="4" s="1"/>
  <c r="AO16" i="4" s="1"/>
  <c r="AP16" i="4" s="1"/>
  <c r="AQ16" i="4" s="1"/>
  <c r="AR16" i="4" s="1"/>
  <c r="AS16" i="4" s="1"/>
  <c r="AT16" i="4" s="1"/>
  <c r="AU16" i="4" s="1"/>
  <c r="AV16" i="4" s="1"/>
  <c r="AW16" i="4" s="1"/>
  <c r="D57" i="7" s="1"/>
  <c r="AD21" i="4"/>
  <c r="AE21" i="4" s="1"/>
  <c r="AF21" i="4" s="1"/>
  <c r="AG21" i="4" s="1"/>
  <c r="AH21" i="4" s="1"/>
  <c r="AI21" i="4" s="1"/>
  <c r="AJ21" i="4" s="1"/>
  <c r="AK21" i="4" s="1"/>
  <c r="AL21" i="4" s="1"/>
  <c r="AM21" i="4" s="1"/>
  <c r="AN21" i="4" s="1"/>
  <c r="AO21" i="4" s="1"/>
  <c r="AP21" i="4" s="1"/>
  <c r="AQ21" i="4" s="1"/>
  <c r="AR21" i="4" s="1"/>
  <c r="AS21" i="4" s="1"/>
  <c r="AT21" i="4" s="1"/>
  <c r="AU21" i="4" s="1"/>
  <c r="AV21" i="4" s="1"/>
  <c r="AW21" i="4" s="1"/>
  <c r="D62" i="7" s="1"/>
  <c r="AL17" i="4"/>
  <c r="AM17" i="4" s="1"/>
  <c r="AN17" i="4" s="1"/>
  <c r="AO17" i="4" s="1"/>
  <c r="AP17" i="4" s="1"/>
  <c r="AQ17" i="4" s="1"/>
  <c r="AR17" i="4" s="1"/>
  <c r="AS17" i="4" s="1"/>
  <c r="AT17" i="4" s="1"/>
  <c r="AU17" i="4" s="1"/>
  <c r="AV17" i="4" s="1"/>
  <c r="AW17" i="4" s="1"/>
  <c r="D58" i="7" s="1"/>
  <c r="AD9" i="4"/>
  <c r="AE9" i="4" s="1"/>
  <c r="AF9" i="4" s="1"/>
  <c r="AG9" i="4" s="1"/>
  <c r="AH9" i="4" s="1"/>
  <c r="AI9" i="4" s="1"/>
  <c r="AJ9" i="4" s="1"/>
  <c r="AK9" i="4" s="1"/>
  <c r="AL9" i="4" s="1"/>
  <c r="AM9" i="4" s="1"/>
  <c r="AN9" i="4" s="1"/>
  <c r="AO9" i="4" s="1"/>
  <c r="AP9" i="4" s="1"/>
  <c r="AQ9" i="4" s="1"/>
  <c r="AR9" i="4" s="1"/>
  <c r="AS9" i="4" s="1"/>
  <c r="AT9" i="4" s="1"/>
  <c r="AU9" i="4" s="1"/>
  <c r="AV9" i="4" s="1"/>
  <c r="AW9" i="4" s="1"/>
  <c r="D50" i="7" s="1"/>
  <c r="AC23" i="4"/>
  <c r="AD23" i="4" s="1"/>
  <c r="AE23" i="4" s="1"/>
  <c r="AF23" i="4" s="1"/>
  <c r="AG23" i="4" s="1"/>
  <c r="AH23" i="4" s="1"/>
  <c r="AI23" i="4" s="1"/>
  <c r="AJ23" i="4" s="1"/>
  <c r="AK23" i="4" s="1"/>
  <c r="AL23" i="4" s="1"/>
  <c r="AM23" i="4" s="1"/>
  <c r="AN23" i="4" s="1"/>
  <c r="AO23" i="4" s="1"/>
  <c r="AP23" i="4" s="1"/>
  <c r="AQ23" i="4" s="1"/>
  <c r="AR23" i="4" s="1"/>
  <c r="AS23" i="4" s="1"/>
  <c r="AT23" i="4" s="1"/>
  <c r="AU23" i="4" s="1"/>
  <c r="AV23" i="4" s="1"/>
  <c r="AW23" i="4" s="1"/>
  <c r="D64" i="7" s="1"/>
  <c r="AC21" i="4"/>
  <c r="AC20" i="4"/>
  <c r="AD20" i="4" s="1"/>
  <c r="AE20" i="4" s="1"/>
  <c r="AF20" i="4" s="1"/>
  <c r="AG20" i="4" s="1"/>
  <c r="AH20" i="4" s="1"/>
  <c r="AI20" i="4" s="1"/>
  <c r="AJ20" i="4" s="1"/>
  <c r="AK20" i="4" s="1"/>
  <c r="AL20" i="4" s="1"/>
  <c r="AM20" i="4" s="1"/>
  <c r="AN20" i="4" s="1"/>
  <c r="AO20" i="4" s="1"/>
  <c r="AP20" i="4" s="1"/>
  <c r="AQ20" i="4" s="1"/>
  <c r="AR20" i="4" s="1"/>
  <c r="AS20" i="4" s="1"/>
  <c r="AT20" i="4" s="1"/>
  <c r="AU20" i="4" s="1"/>
  <c r="AV20" i="4" s="1"/>
  <c r="AW20" i="4" s="1"/>
  <c r="D61" i="7" s="1"/>
  <c r="AC15" i="4"/>
  <c r="AD15" i="4" s="1"/>
  <c r="AE15" i="4" s="1"/>
  <c r="AF15" i="4" s="1"/>
  <c r="AG15" i="4" s="1"/>
  <c r="AH15" i="4" s="1"/>
  <c r="AI15" i="4" s="1"/>
  <c r="AJ15" i="4" s="1"/>
  <c r="AK15" i="4" s="1"/>
  <c r="AL15" i="4" s="1"/>
  <c r="AM15" i="4" s="1"/>
  <c r="AN15" i="4" s="1"/>
  <c r="AO15" i="4" s="1"/>
  <c r="AP15" i="4" s="1"/>
  <c r="AQ15" i="4" s="1"/>
  <c r="AR15" i="4" s="1"/>
  <c r="AS15" i="4" s="1"/>
  <c r="AT15" i="4" s="1"/>
  <c r="AU15" i="4" s="1"/>
  <c r="AV15" i="4" s="1"/>
  <c r="AW15" i="4" s="1"/>
  <c r="D56" i="7" s="1"/>
  <c r="AC8" i="4"/>
  <c r="AD8" i="4" s="1"/>
  <c r="AE8" i="4" s="1"/>
  <c r="AF8" i="4" s="1"/>
  <c r="AG8" i="4" s="1"/>
  <c r="AH8" i="4" s="1"/>
  <c r="AI8" i="4" s="1"/>
  <c r="AJ8" i="4" s="1"/>
  <c r="AK8" i="4" s="1"/>
  <c r="AL8" i="4" s="1"/>
  <c r="AM8" i="4" s="1"/>
  <c r="AN8" i="4" s="1"/>
  <c r="AO8" i="4" s="1"/>
  <c r="AP8" i="4" s="1"/>
  <c r="AQ8" i="4" s="1"/>
  <c r="AR8" i="4" s="1"/>
  <c r="AS8" i="4" s="1"/>
  <c r="AT8" i="4" s="1"/>
  <c r="AU8" i="4" s="1"/>
  <c r="AV8" i="4" s="1"/>
  <c r="AW8" i="4" s="1"/>
  <c r="D49" i="7" s="1"/>
  <c r="AB25" i="4"/>
  <c r="AC25" i="4" s="1"/>
  <c r="AD25" i="4" s="1"/>
  <c r="AE25" i="4" s="1"/>
  <c r="AF25" i="4" s="1"/>
  <c r="AG25" i="4" s="1"/>
  <c r="AH25" i="4" s="1"/>
  <c r="AI25" i="4" s="1"/>
  <c r="AJ25" i="4" s="1"/>
  <c r="AK25" i="4" s="1"/>
  <c r="AL25" i="4" s="1"/>
  <c r="AM25" i="4" s="1"/>
  <c r="AN25" i="4" s="1"/>
  <c r="AO25" i="4" s="1"/>
  <c r="AP25" i="4" s="1"/>
  <c r="AQ25" i="4" s="1"/>
  <c r="AR25" i="4" s="1"/>
  <c r="AS25" i="4" s="1"/>
  <c r="AT25" i="4" s="1"/>
  <c r="AU25" i="4" s="1"/>
  <c r="AV25" i="4" s="1"/>
  <c r="AW25" i="4" s="1"/>
  <c r="D66" i="7" s="1"/>
  <c r="AB15" i="4"/>
  <c r="H2" i="7" l="1"/>
  <c r="Z5" i="4" l="1"/>
  <c r="AA5" i="4" s="1"/>
  <c r="AB5" i="4" s="1"/>
  <c r="AC5" i="4" s="1"/>
  <c r="AD5" i="4" s="1"/>
  <c r="AE5" i="4" s="1"/>
  <c r="AF5" i="4" s="1"/>
  <c r="AG5" i="4" s="1"/>
  <c r="AH5" i="4" s="1"/>
  <c r="AI5" i="4" s="1"/>
  <c r="AJ5" i="4" s="1"/>
  <c r="AK5" i="4" s="1"/>
  <c r="AL5" i="4" s="1"/>
  <c r="AM5" i="4" s="1"/>
  <c r="AN5" i="4" s="1"/>
  <c r="AO5" i="4" s="1"/>
  <c r="AP5" i="4" s="1"/>
  <c r="AQ5" i="4" s="1"/>
  <c r="AR5" i="4" s="1"/>
  <c r="AS5" i="4" s="1"/>
  <c r="AT5" i="4" s="1"/>
  <c r="AU5" i="4" s="1"/>
  <c r="AV5" i="4" s="1"/>
  <c r="AW5" i="4" s="1"/>
  <c r="D46" i="7" s="1"/>
  <c r="F26" i="3"/>
  <c r="G26" i="3" s="1"/>
  <c r="F24" i="2" s="1"/>
  <c r="F25" i="3"/>
  <c r="G25" i="3" s="1"/>
  <c r="F23" i="2" s="1"/>
  <c r="F24" i="3"/>
  <c r="G24" i="3" s="1"/>
  <c r="F22" i="2" s="1"/>
  <c r="F23" i="3"/>
  <c r="G23" i="3" s="1"/>
  <c r="F21" i="2" s="1"/>
  <c r="F22" i="3"/>
  <c r="G22" i="3" s="1"/>
  <c r="F20" i="2" s="1"/>
  <c r="F21" i="3"/>
  <c r="G21" i="3"/>
  <c r="F19" i="2" s="1"/>
  <c r="F20" i="3"/>
  <c r="G20" i="3" s="1"/>
  <c r="F18" i="2" s="1"/>
  <c r="F19" i="3"/>
  <c r="G19" i="3" s="1"/>
  <c r="F17" i="2" s="1"/>
  <c r="F18" i="3"/>
  <c r="G18" i="3" s="1"/>
  <c r="F16" i="2" s="1"/>
  <c r="F17" i="3"/>
  <c r="G17" i="3" s="1"/>
  <c r="F15" i="2" s="1"/>
  <c r="F16" i="3"/>
  <c r="G16" i="3" s="1"/>
  <c r="F14" i="2" s="1"/>
  <c r="F15" i="3"/>
  <c r="G15" i="3" s="1"/>
  <c r="F13" i="2" s="1"/>
  <c r="F14" i="3"/>
  <c r="G14" i="3" s="1"/>
  <c r="F12" i="2" s="1"/>
  <c r="F13" i="3"/>
  <c r="G13" i="3" s="1"/>
  <c r="F11" i="2" s="1"/>
  <c r="F12" i="3"/>
  <c r="G12" i="3" s="1"/>
  <c r="F10" i="2" s="1"/>
  <c r="F11" i="3"/>
  <c r="G11" i="3" s="1"/>
  <c r="F9" i="2" s="1"/>
  <c r="F10" i="3"/>
  <c r="G10" i="3"/>
  <c r="F8" i="2" s="1"/>
  <c r="F9" i="3"/>
  <c r="G9" i="3" s="1"/>
  <c r="F7" i="2" s="1"/>
  <c r="F8" i="3"/>
  <c r="G8" i="3"/>
  <c r="F6" i="2" s="1"/>
  <c r="F7" i="3"/>
  <c r="F6" i="3"/>
  <c r="F5" i="3"/>
  <c r="G5" i="3" s="1"/>
  <c r="I4" i="3"/>
  <c r="E24" i="2"/>
  <c r="E23" i="2"/>
  <c r="E22" i="2"/>
  <c r="E21" i="2"/>
  <c r="E20" i="2"/>
  <c r="E19" i="2"/>
  <c r="E18" i="2"/>
  <c r="E17" i="2"/>
  <c r="E16" i="2"/>
  <c r="E15" i="2"/>
  <c r="E14" i="2"/>
  <c r="E13" i="2"/>
  <c r="E12" i="2"/>
  <c r="E11" i="2"/>
  <c r="E10" i="2"/>
  <c r="E9" i="2"/>
  <c r="E8" i="2"/>
  <c r="E7" i="2"/>
  <c r="E6" i="2"/>
  <c r="E5" i="2"/>
  <c r="E4" i="2"/>
  <c r="E3" i="2"/>
  <c r="AE4" i="2"/>
  <c r="AE5" i="2"/>
  <c r="AE6" i="2"/>
  <c r="AE7" i="2"/>
  <c r="AE8" i="2"/>
  <c r="AE9" i="2"/>
  <c r="AE10" i="2"/>
  <c r="AE11" i="2"/>
  <c r="AE12" i="2"/>
  <c r="AE13" i="2"/>
  <c r="AE14" i="2"/>
  <c r="AE15" i="2"/>
  <c r="AE16" i="2"/>
  <c r="AE17" i="2"/>
  <c r="AE18" i="2"/>
  <c r="AE19" i="2"/>
  <c r="AE20" i="2"/>
  <c r="AE21" i="2"/>
  <c r="AE22" i="2"/>
  <c r="AE23" i="2"/>
  <c r="AE24" i="2"/>
  <c r="AE3" i="2"/>
  <c r="G6" i="3" l="1"/>
  <c r="F4" i="2" s="1"/>
  <c r="F28" i="3"/>
  <c r="F3" i="2"/>
  <c r="AE2" i="2"/>
  <c r="G7" i="3"/>
  <c r="E26" i="2" l="1"/>
  <c r="F5" i="2"/>
  <c r="F25" i="2" s="1"/>
  <c r="G27" i="3"/>
  <c r="F26" i="2" l="1"/>
  <c r="F27" i="2" s="1"/>
  <c r="H7" i="7" s="1"/>
  <c r="F28" i="2" l="1"/>
  <c r="F29" i="2" l="1"/>
  <c r="H8" i="7"/>
  <c r="H9" i="7" s="1"/>
  <c r="I9" i="1"/>
  <c r="B32" i="7"/>
  <c r="C2" i="4"/>
  <c r="L2" i="4"/>
  <c r="A2" i="4"/>
  <c r="F2" i="4"/>
  <c r="G2" i="4"/>
  <c r="D2" i="4"/>
  <c r="K2" i="4"/>
  <c r="B33" i="7"/>
  <c r="H2" i="4"/>
  <c r="E2" i="4"/>
  <c r="B2" i="4"/>
  <c r="O2" i="4"/>
  <c r="I2" i="4"/>
  <c r="J2" i="4"/>
  <c r="M2" i="4"/>
  <c r="N2" i="4"/>
  <c r="B30" i="7"/>
  <c r="B31" i="7"/>
  <c r="B36" i="7"/>
  <c r="B29" i="7"/>
  <c r="B27" i="7"/>
  <c r="B34" i="7"/>
  <c r="B37" i="7"/>
  <c r="B38" i="7"/>
  <c r="B35" i="7"/>
  <c r="I11" i="1"/>
</calcChain>
</file>

<file path=xl/sharedStrings.xml><?xml version="1.0" encoding="utf-8"?>
<sst xmlns="http://schemas.openxmlformats.org/spreadsheetml/2006/main" count="1620" uniqueCount="608">
  <si>
    <t>CLASS</t>
  </si>
  <si>
    <t>Drug 3CC</t>
  </si>
  <si>
    <t>Drug Name</t>
  </si>
  <si>
    <t>NRTIs</t>
  </si>
  <si>
    <t>LMV</t>
  </si>
  <si>
    <t>EMT</t>
  </si>
  <si>
    <t>ZDV</t>
  </si>
  <si>
    <t>TNF</t>
  </si>
  <si>
    <t>STV</t>
  </si>
  <si>
    <t>DDN</t>
  </si>
  <si>
    <t>ABC</t>
  </si>
  <si>
    <t>ZLC</t>
  </si>
  <si>
    <t>NNRTIs</t>
  </si>
  <si>
    <t>NVR</t>
  </si>
  <si>
    <t>EFV</t>
  </si>
  <si>
    <t>ETR</t>
  </si>
  <si>
    <t>RLP</t>
  </si>
  <si>
    <t>DLV</t>
  </si>
  <si>
    <t>PIs</t>
  </si>
  <si>
    <t>IND</t>
  </si>
  <si>
    <t>SQN</t>
  </si>
  <si>
    <t>AMP</t>
  </si>
  <si>
    <t>LPN</t>
  </si>
  <si>
    <t>ATZ</t>
  </si>
  <si>
    <t>TPR</t>
  </si>
  <si>
    <t>DRN</t>
  </si>
  <si>
    <t>NLF</t>
  </si>
  <si>
    <t>RTN</t>
  </si>
  <si>
    <r>
      <rPr>
        <b/>
        <sz val="11"/>
        <color indexed="60"/>
        <rFont val="Calibri"/>
        <family val="2"/>
      </rPr>
      <t>L</t>
    </r>
    <r>
      <rPr>
        <b/>
        <sz val="11"/>
        <color indexed="8"/>
        <rFont val="Calibri"/>
        <family val="2"/>
      </rPr>
      <t>a</t>
    </r>
    <r>
      <rPr>
        <b/>
        <sz val="11"/>
        <color indexed="60"/>
        <rFont val="Calibri"/>
        <family val="2"/>
      </rPr>
      <t>M</t>
    </r>
    <r>
      <rPr>
        <b/>
        <sz val="11"/>
        <color indexed="8"/>
        <rFont val="Calibri"/>
        <family val="2"/>
      </rPr>
      <t>i</t>
    </r>
    <r>
      <rPr>
        <b/>
        <sz val="11"/>
        <color indexed="60"/>
        <rFont val="Calibri"/>
        <family val="2"/>
      </rPr>
      <t>V</t>
    </r>
    <r>
      <rPr>
        <b/>
        <sz val="11"/>
        <color indexed="8"/>
        <rFont val="Calibri"/>
        <family val="2"/>
      </rPr>
      <t>udine</t>
    </r>
  </si>
  <si>
    <r>
      <rPr>
        <b/>
        <sz val="11"/>
        <color indexed="60"/>
        <rFont val="Calibri"/>
        <family val="2"/>
      </rPr>
      <t>EMT</t>
    </r>
    <r>
      <rPr>
        <b/>
        <sz val="11"/>
        <color indexed="8"/>
        <rFont val="Calibri"/>
        <family val="2"/>
      </rPr>
      <t>ricitabine</t>
    </r>
  </si>
  <si>
    <r>
      <rPr>
        <b/>
        <sz val="11"/>
        <color indexed="60"/>
        <rFont val="Calibri"/>
        <family val="2"/>
      </rPr>
      <t>Z</t>
    </r>
    <r>
      <rPr>
        <b/>
        <sz val="11"/>
        <color indexed="8"/>
        <rFont val="Calibri"/>
        <family val="2"/>
      </rPr>
      <t>i</t>
    </r>
    <r>
      <rPr>
        <b/>
        <sz val="11"/>
        <color indexed="60"/>
        <rFont val="Calibri"/>
        <family val="2"/>
      </rPr>
      <t>D</t>
    </r>
    <r>
      <rPr>
        <b/>
        <sz val="11"/>
        <color indexed="8"/>
        <rFont val="Calibri"/>
        <family val="2"/>
      </rPr>
      <t>o</t>
    </r>
    <r>
      <rPr>
        <b/>
        <sz val="11"/>
        <color indexed="60"/>
        <rFont val="Calibri"/>
        <family val="2"/>
      </rPr>
      <t>V</t>
    </r>
    <r>
      <rPr>
        <b/>
        <sz val="11"/>
        <color indexed="8"/>
        <rFont val="Calibri"/>
        <family val="2"/>
      </rPr>
      <t>udine</t>
    </r>
  </si>
  <si>
    <r>
      <rPr>
        <b/>
        <sz val="11"/>
        <color indexed="60"/>
        <rFont val="Calibri"/>
        <family val="2"/>
      </rPr>
      <t>T</t>
    </r>
    <r>
      <rPr>
        <b/>
        <sz val="11"/>
        <color indexed="8"/>
        <rFont val="Calibri"/>
        <family val="2"/>
      </rPr>
      <t>e</t>
    </r>
    <r>
      <rPr>
        <b/>
        <sz val="11"/>
        <color indexed="60"/>
        <rFont val="Calibri"/>
        <family val="2"/>
      </rPr>
      <t>N</t>
    </r>
    <r>
      <rPr>
        <b/>
        <sz val="11"/>
        <color indexed="8"/>
        <rFont val="Calibri"/>
        <family val="2"/>
      </rPr>
      <t>o</t>
    </r>
    <r>
      <rPr>
        <b/>
        <sz val="11"/>
        <color indexed="60"/>
        <rFont val="Calibri"/>
        <family val="2"/>
      </rPr>
      <t>F</t>
    </r>
    <r>
      <rPr>
        <b/>
        <sz val="11"/>
        <color indexed="8"/>
        <rFont val="Calibri"/>
        <family val="2"/>
      </rPr>
      <t>ovir</t>
    </r>
  </si>
  <si>
    <r>
      <rPr>
        <b/>
        <sz val="11"/>
        <color indexed="60"/>
        <rFont val="Calibri"/>
        <family val="2"/>
      </rPr>
      <t>ST</t>
    </r>
    <r>
      <rPr>
        <b/>
        <sz val="11"/>
        <color indexed="8"/>
        <rFont val="Calibri"/>
        <family val="2"/>
      </rPr>
      <t>a</t>
    </r>
    <r>
      <rPr>
        <b/>
        <sz val="11"/>
        <color indexed="60"/>
        <rFont val="Calibri"/>
        <family val="2"/>
      </rPr>
      <t>V</t>
    </r>
    <r>
      <rPr>
        <b/>
        <sz val="11"/>
        <color indexed="8"/>
        <rFont val="Calibri"/>
        <family val="2"/>
      </rPr>
      <t>udine</t>
    </r>
  </si>
  <si>
    <r>
      <rPr>
        <b/>
        <sz val="11"/>
        <color indexed="60"/>
        <rFont val="Calibri"/>
        <family val="2"/>
      </rPr>
      <t>D</t>
    </r>
    <r>
      <rPr>
        <b/>
        <sz val="11"/>
        <color indexed="8"/>
        <rFont val="Calibri"/>
        <family val="2"/>
      </rPr>
      <t>i</t>
    </r>
    <r>
      <rPr>
        <b/>
        <sz val="11"/>
        <color indexed="60"/>
        <rFont val="Calibri"/>
        <family val="2"/>
      </rPr>
      <t>D</t>
    </r>
    <r>
      <rPr>
        <b/>
        <sz val="11"/>
        <color indexed="8"/>
        <rFont val="Calibri"/>
        <family val="2"/>
      </rPr>
      <t>a</t>
    </r>
    <r>
      <rPr>
        <b/>
        <sz val="11"/>
        <color indexed="60"/>
        <rFont val="Calibri"/>
        <family val="2"/>
      </rPr>
      <t>N</t>
    </r>
    <r>
      <rPr>
        <b/>
        <sz val="11"/>
        <color indexed="8"/>
        <rFont val="Calibri"/>
        <family val="2"/>
      </rPr>
      <t>osine</t>
    </r>
  </si>
  <si>
    <r>
      <rPr>
        <b/>
        <sz val="11"/>
        <color indexed="60"/>
        <rFont val="Calibri"/>
        <family val="2"/>
      </rPr>
      <t>AB</t>
    </r>
    <r>
      <rPr>
        <b/>
        <sz val="11"/>
        <color indexed="8"/>
        <rFont val="Calibri"/>
        <family val="2"/>
      </rPr>
      <t>a</t>
    </r>
    <r>
      <rPr>
        <b/>
        <sz val="11"/>
        <color indexed="60"/>
        <rFont val="Calibri"/>
        <family val="2"/>
      </rPr>
      <t>C</t>
    </r>
    <r>
      <rPr>
        <b/>
        <sz val="11"/>
        <color indexed="8"/>
        <rFont val="Calibri"/>
        <family val="2"/>
      </rPr>
      <t>avir</t>
    </r>
  </si>
  <si>
    <r>
      <rPr>
        <b/>
        <sz val="11"/>
        <color indexed="60"/>
        <rFont val="Calibri"/>
        <family val="2"/>
      </rPr>
      <t>Z</t>
    </r>
    <r>
      <rPr>
        <b/>
        <sz val="11"/>
        <color indexed="8"/>
        <rFont val="Calibri"/>
        <family val="2"/>
      </rPr>
      <t>a</t>
    </r>
    <r>
      <rPr>
        <b/>
        <sz val="11"/>
        <color indexed="60"/>
        <rFont val="Calibri"/>
        <family val="2"/>
      </rPr>
      <t>LC</t>
    </r>
    <r>
      <rPr>
        <b/>
        <sz val="11"/>
        <color indexed="8"/>
        <rFont val="Calibri"/>
        <family val="2"/>
      </rPr>
      <t>itabine</t>
    </r>
  </si>
  <si>
    <r>
      <rPr>
        <b/>
        <sz val="11"/>
        <color indexed="60"/>
        <rFont val="Calibri"/>
        <family val="2"/>
      </rPr>
      <t>N</t>
    </r>
    <r>
      <rPr>
        <b/>
        <sz val="11"/>
        <color indexed="8"/>
        <rFont val="Calibri"/>
        <family val="2"/>
      </rPr>
      <t>e</t>
    </r>
    <r>
      <rPr>
        <b/>
        <sz val="11"/>
        <color indexed="60"/>
        <rFont val="Calibri"/>
        <family val="2"/>
      </rPr>
      <t>V</t>
    </r>
    <r>
      <rPr>
        <b/>
        <sz val="11"/>
        <color indexed="8"/>
        <rFont val="Calibri"/>
        <family val="2"/>
      </rPr>
      <t>i</t>
    </r>
    <r>
      <rPr>
        <b/>
        <sz val="11"/>
        <color indexed="60"/>
        <rFont val="Calibri"/>
        <family val="2"/>
      </rPr>
      <t>R</t>
    </r>
    <r>
      <rPr>
        <b/>
        <sz val="11"/>
        <color indexed="8"/>
        <rFont val="Calibri"/>
        <family val="2"/>
      </rPr>
      <t>apine</t>
    </r>
  </si>
  <si>
    <r>
      <rPr>
        <b/>
        <sz val="11"/>
        <color indexed="60"/>
        <rFont val="Calibri"/>
        <family val="2"/>
      </rPr>
      <t>EF</t>
    </r>
    <r>
      <rPr>
        <b/>
        <sz val="11"/>
        <color indexed="8"/>
        <rFont val="Calibri"/>
        <family val="2"/>
      </rPr>
      <t>a</t>
    </r>
    <r>
      <rPr>
        <b/>
        <sz val="11"/>
        <color indexed="60"/>
        <rFont val="Calibri"/>
        <family val="2"/>
      </rPr>
      <t>V</t>
    </r>
    <r>
      <rPr>
        <b/>
        <sz val="11"/>
        <color indexed="8"/>
        <rFont val="Calibri"/>
        <family val="2"/>
      </rPr>
      <t>irenz</t>
    </r>
  </si>
  <si>
    <r>
      <rPr>
        <b/>
        <sz val="11"/>
        <color indexed="60"/>
        <rFont val="Calibri"/>
        <family val="2"/>
      </rPr>
      <t>ETR</t>
    </r>
    <r>
      <rPr>
        <b/>
        <sz val="11"/>
        <color indexed="8"/>
        <rFont val="Calibri"/>
        <family val="2"/>
      </rPr>
      <t>avirine</t>
    </r>
  </si>
  <si>
    <r>
      <rPr>
        <b/>
        <sz val="11"/>
        <color indexed="60"/>
        <rFont val="Calibri"/>
        <family val="2"/>
      </rPr>
      <t>R</t>
    </r>
    <r>
      <rPr>
        <b/>
        <sz val="11"/>
        <color indexed="8"/>
        <rFont val="Calibri"/>
        <family val="2"/>
      </rPr>
      <t>i</t>
    </r>
    <r>
      <rPr>
        <b/>
        <sz val="11"/>
        <color indexed="60"/>
        <rFont val="Calibri"/>
        <family val="2"/>
      </rPr>
      <t>LP</t>
    </r>
    <r>
      <rPr>
        <b/>
        <sz val="11"/>
        <color indexed="8"/>
        <rFont val="Calibri"/>
        <family val="2"/>
      </rPr>
      <t>ivirine</t>
    </r>
  </si>
  <si>
    <r>
      <rPr>
        <b/>
        <sz val="11"/>
        <color indexed="60"/>
        <rFont val="Calibri"/>
        <family val="2"/>
      </rPr>
      <t>D</t>
    </r>
    <r>
      <rPr>
        <b/>
        <sz val="11"/>
        <color indexed="8"/>
        <rFont val="Calibri"/>
        <family val="2"/>
      </rPr>
      <t>e</t>
    </r>
    <r>
      <rPr>
        <b/>
        <sz val="11"/>
        <color indexed="60"/>
        <rFont val="Calibri"/>
        <family val="2"/>
      </rPr>
      <t>L</t>
    </r>
    <r>
      <rPr>
        <b/>
        <sz val="11"/>
        <color indexed="8"/>
        <rFont val="Calibri"/>
        <family val="2"/>
      </rPr>
      <t>a</t>
    </r>
    <r>
      <rPr>
        <b/>
        <sz val="11"/>
        <color indexed="60"/>
        <rFont val="Calibri"/>
        <family val="2"/>
      </rPr>
      <t>V</t>
    </r>
    <r>
      <rPr>
        <b/>
        <sz val="11"/>
        <color indexed="8"/>
        <rFont val="Calibri"/>
        <family val="2"/>
      </rPr>
      <t>irdine</t>
    </r>
  </si>
  <si>
    <r>
      <rPr>
        <b/>
        <sz val="11"/>
        <color indexed="60"/>
        <rFont val="Calibri"/>
        <family val="2"/>
      </rPr>
      <t>IND</t>
    </r>
    <r>
      <rPr>
        <b/>
        <sz val="11"/>
        <color indexed="8"/>
        <rFont val="Calibri"/>
        <family val="2"/>
      </rPr>
      <t>inavir</t>
    </r>
  </si>
  <si>
    <r>
      <rPr>
        <b/>
        <sz val="11"/>
        <color indexed="60"/>
        <rFont val="Calibri"/>
        <family val="2"/>
      </rPr>
      <t>S</t>
    </r>
    <r>
      <rPr>
        <b/>
        <sz val="11"/>
        <color indexed="8"/>
        <rFont val="Calibri"/>
        <family val="2"/>
      </rPr>
      <t>a</t>
    </r>
    <r>
      <rPr>
        <b/>
        <sz val="11"/>
        <color indexed="60"/>
        <rFont val="Calibri"/>
        <family val="2"/>
      </rPr>
      <t>Q</t>
    </r>
    <r>
      <rPr>
        <b/>
        <sz val="11"/>
        <color indexed="8"/>
        <rFont val="Calibri"/>
        <family val="2"/>
      </rPr>
      <t>ui</t>
    </r>
    <r>
      <rPr>
        <b/>
        <sz val="11"/>
        <color indexed="60"/>
        <rFont val="Calibri"/>
        <family val="2"/>
      </rPr>
      <t>N</t>
    </r>
    <r>
      <rPr>
        <b/>
        <sz val="11"/>
        <color indexed="8"/>
        <rFont val="Calibri"/>
        <family val="2"/>
      </rPr>
      <t>avir</t>
    </r>
  </si>
  <si>
    <r>
      <rPr>
        <b/>
        <sz val="11"/>
        <color indexed="60"/>
        <rFont val="Calibri"/>
        <family val="2"/>
      </rPr>
      <t>AMP</t>
    </r>
    <r>
      <rPr>
        <b/>
        <sz val="11"/>
        <color indexed="8"/>
        <rFont val="Calibri"/>
        <family val="2"/>
      </rPr>
      <t>renavir</t>
    </r>
  </si>
  <si>
    <r>
      <rPr>
        <b/>
        <sz val="11"/>
        <color indexed="60"/>
        <rFont val="Calibri"/>
        <family val="2"/>
      </rPr>
      <t>L</t>
    </r>
    <r>
      <rPr>
        <b/>
        <sz val="11"/>
        <color indexed="8"/>
        <rFont val="Calibri"/>
        <family val="2"/>
      </rPr>
      <t>o</t>
    </r>
    <r>
      <rPr>
        <b/>
        <sz val="11"/>
        <color indexed="60"/>
        <rFont val="Calibri"/>
        <family val="2"/>
      </rPr>
      <t>P</t>
    </r>
    <r>
      <rPr>
        <b/>
        <sz val="11"/>
        <color indexed="8"/>
        <rFont val="Calibri"/>
        <family val="2"/>
      </rPr>
      <t>i</t>
    </r>
    <r>
      <rPr>
        <b/>
        <sz val="11"/>
        <color indexed="60"/>
        <rFont val="Calibri"/>
        <family val="2"/>
      </rPr>
      <t>N</t>
    </r>
    <r>
      <rPr>
        <b/>
        <sz val="11"/>
        <color indexed="8"/>
        <rFont val="Calibri"/>
        <family val="2"/>
      </rPr>
      <t>avir</t>
    </r>
  </si>
  <si>
    <r>
      <rPr>
        <b/>
        <sz val="11"/>
        <color indexed="60"/>
        <rFont val="Calibri"/>
        <family val="2"/>
      </rPr>
      <t>AT</t>
    </r>
    <r>
      <rPr>
        <b/>
        <sz val="11"/>
        <color indexed="8"/>
        <rFont val="Calibri"/>
        <family val="2"/>
      </rPr>
      <t>a</t>
    </r>
    <r>
      <rPr>
        <b/>
        <sz val="11"/>
        <color indexed="60"/>
        <rFont val="Calibri"/>
        <family val="2"/>
      </rPr>
      <t>Z</t>
    </r>
    <r>
      <rPr>
        <b/>
        <sz val="11"/>
        <color indexed="8"/>
        <rFont val="Calibri"/>
        <family val="2"/>
      </rPr>
      <t>anavir</t>
    </r>
  </si>
  <si>
    <r>
      <rPr>
        <b/>
        <sz val="11"/>
        <color indexed="16"/>
        <rFont val="Calibri"/>
        <family val="2"/>
      </rPr>
      <t>T</t>
    </r>
    <r>
      <rPr>
        <b/>
        <sz val="11"/>
        <color indexed="8"/>
        <rFont val="Calibri"/>
        <family val="2"/>
      </rPr>
      <t>i</t>
    </r>
    <r>
      <rPr>
        <b/>
        <sz val="11"/>
        <color indexed="16"/>
        <rFont val="Calibri"/>
        <family val="2"/>
      </rPr>
      <t>PR</t>
    </r>
    <r>
      <rPr>
        <b/>
        <sz val="11"/>
        <color indexed="8"/>
        <rFont val="Calibri"/>
        <family val="2"/>
      </rPr>
      <t>anavir</t>
    </r>
  </si>
  <si>
    <r>
      <rPr>
        <b/>
        <sz val="11"/>
        <color indexed="16"/>
        <rFont val="Calibri"/>
        <family val="2"/>
      </rPr>
      <t>D</t>
    </r>
    <r>
      <rPr>
        <b/>
        <sz val="11"/>
        <color indexed="8"/>
        <rFont val="Calibri"/>
        <family val="2"/>
      </rPr>
      <t>a</t>
    </r>
    <r>
      <rPr>
        <b/>
        <sz val="11"/>
        <color indexed="16"/>
        <rFont val="Calibri"/>
        <family val="2"/>
      </rPr>
      <t>R</t>
    </r>
    <r>
      <rPr>
        <b/>
        <sz val="11"/>
        <color indexed="8"/>
        <rFont val="Calibri"/>
        <family val="2"/>
      </rPr>
      <t>u</t>
    </r>
    <r>
      <rPr>
        <b/>
        <sz val="11"/>
        <color indexed="16"/>
        <rFont val="Calibri"/>
        <family val="2"/>
      </rPr>
      <t>N</t>
    </r>
    <r>
      <rPr>
        <b/>
        <sz val="11"/>
        <color indexed="8"/>
        <rFont val="Calibri"/>
        <family val="2"/>
      </rPr>
      <t>avir</t>
    </r>
  </si>
  <si>
    <r>
      <rPr>
        <b/>
        <sz val="11"/>
        <color indexed="16"/>
        <rFont val="Calibri"/>
        <family val="2"/>
      </rPr>
      <t>N</t>
    </r>
    <r>
      <rPr>
        <b/>
        <sz val="11"/>
        <color indexed="8"/>
        <rFont val="Calibri"/>
        <family val="2"/>
      </rPr>
      <t>e</t>
    </r>
    <r>
      <rPr>
        <b/>
        <sz val="11"/>
        <color indexed="16"/>
        <rFont val="Calibri"/>
        <family val="2"/>
      </rPr>
      <t>LF</t>
    </r>
    <r>
      <rPr>
        <b/>
        <sz val="11"/>
        <color indexed="8"/>
        <rFont val="Calibri"/>
        <family val="2"/>
      </rPr>
      <t>inavir</t>
    </r>
  </si>
  <si>
    <r>
      <rPr>
        <b/>
        <sz val="11"/>
        <color indexed="16"/>
        <rFont val="Calibri"/>
        <family val="2"/>
      </rPr>
      <t>R</t>
    </r>
    <r>
      <rPr>
        <b/>
        <sz val="11"/>
        <color indexed="8"/>
        <rFont val="Calibri"/>
        <family val="2"/>
      </rPr>
      <t>i</t>
    </r>
    <r>
      <rPr>
        <b/>
        <sz val="11"/>
        <color indexed="16"/>
        <rFont val="Calibri"/>
        <family val="2"/>
      </rPr>
      <t>T</t>
    </r>
    <r>
      <rPr>
        <b/>
        <sz val="11"/>
        <color indexed="8"/>
        <rFont val="Calibri"/>
        <family val="2"/>
      </rPr>
      <t>o</t>
    </r>
    <r>
      <rPr>
        <b/>
        <sz val="11"/>
        <color indexed="16"/>
        <rFont val="Calibri"/>
        <family val="2"/>
      </rPr>
      <t>N</t>
    </r>
    <r>
      <rPr>
        <b/>
        <sz val="11"/>
        <color indexed="8"/>
        <rFont val="Calibri"/>
        <family val="2"/>
      </rPr>
      <t>avir</t>
    </r>
  </si>
  <si>
    <t>DRI</t>
  </si>
  <si>
    <t>Name</t>
  </si>
  <si>
    <t>Initial(s)</t>
  </si>
  <si>
    <t>Surname</t>
  </si>
  <si>
    <t>Address (Street, Number)</t>
  </si>
  <si>
    <t>Address (Post Code, City)</t>
  </si>
  <si>
    <t>Address (Country)</t>
  </si>
  <si>
    <t>Phone Number (#1)</t>
  </si>
  <si>
    <t>Phone Number (#2)</t>
  </si>
  <si>
    <t>Email (#1)</t>
  </si>
  <si>
    <t>Email (#2)</t>
  </si>
  <si>
    <t>IBAN</t>
  </si>
  <si>
    <t>BIC</t>
  </si>
  <si>
    <r>
      <t xml:space="preserve">Fill </t>
    </r>
    <r>
      <rPr>
        <b/>
        <sz val="22"/>
        <color indexed="60"/>
        <rFont val="Calibri"/>
        <family val="2"/>
      </rPr>
      <t>Red</t>
    </r>
    <r>
      <rPr>
        <b/>
        <sz val="22"/>
        <color indexed="8"/>
        <rFont val="Calibri"/>
        <family val="2"/>
      </rPr>
      <t xml:space="preserve"> Boxes (</t>
    </r>
    <r>
      <rPr>
        <b/>
        <sz val="22"/>
        <color indexed="53"/>
        <rFont val="Calibri"/>
        <family val="2"/>
      </rPr>
      <t>Orange</t>
    </r>
    <r>
      <rPr>
        <b/>
        <sz val="22"/>
        <color indexed="8"/>
        <rFont val="Calibri"/>
        <family val="2"/>
      </rPr>
      <t xml:space="preserve"> ones are optional but recommended)</t>
    </r>
  </si>
  <si>
    <t>Cost</t>
  </si>
  <si>
    <t>Subset # 2</t>
  </si>
  <si>
    <t>Subset # 3</t>
  </si>
  <si>
    <t>Subset # 4</t>
  </si>
  <si>
    <t>Subset # 5</t>
  </si>
  <si>
    <t>Subset # 6</t>
  </si>
  <si>
    <t>Subset # 7</t>
  </si>
  <si>
    <t>Subset # 8</t>
  </si>
  <si>
    <t>Subset # 9</t>
  </si>
  <si>
    <t>Subset # 10</t>
  </si>
  <si>
    <t>Subset # 11</t>
  </si>
  <si>
    <t>Subset # 12</t>
  </si>
  <si>
    <t>Subset # 13</t>
  </si>
  <si>
    <t>Subset # 14</t>
  </si>
  <si>
    <t>Subset # 15</t>
  </si>
  <si>
    <t>Subset # 16</t>
  </si>
  <si>
    <t>Subset # 17</t>
  </si>
  <si>
    <t>Subset # 18</t>
  </si>
  <si>
    <t>Subset # 19</t>
  </si>
  <si>
    <t>Subset # 20</t>
  </si>
  <si>
    <t>Subset # 21</t>
  </si>
  <si>
    <t>Subset # 22</t>
  </si>
  <si>
    <t>Subset # 23</t>
  </si>
  <si>
    <t>Subset # 24</t>
  </si>
  <si>
    <t>Subset # 25</t>
  </si>
  <si>
    <t>GPs</t>
  </si>
  <si>
    <t>Have you already ordered Subsets Before? (Yes/No)</t>
  </si>
  <si>
    <t>Select Subset(s) (0 to skip, 1 to order; nothing else!)</t>
  </si>
  <si>
    <r>
      <rPr>
        <b/>
        <sz val="12"/>
        <color indexed="60"/>
        <rFont val="Calibri"/>
        <family val="2"/>
      </rPr>
      <t>L</t>
    </r>
    <r>
      <rPr>
        <b/>
        <sz val="12"/>
        <color indexed="8"/>
        <rFont val="Calibri"/>
        <family val="2"/>
      </rPr>
      <t>a</t>
    </r>
    <r>
      <rPr>
        <b/>
        <sz val="12"/>
        <color indexed="60"/>
        <rFont val="Calibri"/>
        <family val="2"/>
      </rPr>
      <t>M</t>
    </r>
    <r>
      <rPr>
        <b/>
        <sz val="12"/>
        <color indexed="8"/>
        <rFont val="Calibri"/>
        <family val="2"/>
      </rPr>
      <t>i</t>
    </r>
    <r>
      <rPr>
        <b/>
        <sz val="12"/>
        <color indexed="60"/>
        <rFont val="Calibri"/>
        <family val="2"/>
      </rPr>
      <t>V</t>
    </r>
    <r>
      <rPr>
        <b/>
        <sz val="12"/>
        <color indexed="8"/>
        <rFont val="Calibri"/>
        <family val="2"/>
      </rPr>
      <t>udine</t>
    </r>
  </si>
  <si>
    <r>
      <rPr>
        <b/>
        <sz val="12"/>
        <color indexed="60"/>
        <rFont val="Calibri"/>
        <family val="2"/>
      </rPr>
      <t>EMT</t>
    </r>
    <r>
      <rPr>
        <b/>
        <sz val="12"/>
        <color indexed="8"/>
        <rFont val="Calibri"/>
        <family val="2"/>
      </rPr>
      <t>ricitabine</t>
    </r>
  </si>
  <si>
    <r>
      <rPr>
        <b/>
        <sz val="12"/>
        <color indexed="60"/>
        <rFont val="Calibri"/>
        <family val="2"/>
      </rPr>
      <t>Z</t>
    </r>
    <r>
      <rPr>
        <b/>
        <sz val="12"/>
        <color indexed="8"/>
        <rFont val="Calibri"/>
        <family val="2"/>
      </rPr>
      <t>i</t>
    </r>
    <r>
      <rPr>
        <b/>
        <sz val="12"/>
        <color indexed="60"/>
        <rFont val="Calibri"/>
        <family val="2"/>
      </rPr>
      <t>D</t>
    </r>
    <r>
      <rPr>
        <b/>
        <sz val="12"/>
        <color indexed="8"/>
        <rFont val="Calibri"/>
        <family val="2"/>
      </rPr>
      <t>o</t>
    </r>
    <r>
      <rPr>
        <b/>
        <sz val="12"/>
        <color indexed="60"/>
        <rFont val="Calibri"/>
        <family val="2"/>
      </rPr>
      <t>V</t>
    </r>
    <r>
      <rPr>
        <b/>
        <sz val="12"/>
        <color indexed="8"/>
        <rFont val="Calibri"/>
        <family val="2"/>
      </rPr>
      <t>udine</t>
    </r>
  </si>
  <si>
    <r>
      <rPr>
        <b/>
        <sz val="12"/>
        <color indexed="60"/>
        <rFont val="Calibri"/>
        <family val="2"/>
      </rPr>
      <t>T</t>
    </r>
    <r>
      <rPr>
        <b/>
        <sz val="12"/>
        <color indexed="8"/>
        <rFont val="Calibri"/>
        <family val="2"/>
      </rPr>
      <t>e</t>
    </r>
    <r>
      <rPr>
        <b/>
        <sz val="12"/>
        <color indexed="60"/>
        <rFont val="Calibri"/>
        <family val="2"/>
      </rPr>
      <t>N</t>
    </r>
    <r>
      <rPr>
        <b/>
        <sz val="12"/>
        <color indexed="8"/>
        <rFont val="Calibri"/>
        <family val="2"/>
      </rPr>
      <t>o</t>
    </r>
    <r>
      <rPr>
        <b/>
        <sz val="12"/>
        <color indexed="60"/>
        <rFont val="Calibri"/>
        <family val="2"/>
      </rPr>
      <t>F</t>
    </r>
    <r>
      <rPr>
        <b/>
        <sz val="12"/>
        <color indexed="8"/>
        <rFont val="Calibri"/>
        <family val="2"/>
      </rPr>
      <t>ovir</t>
    </r>
  </si>
  <si>
    <r>
      <rPr>
        <b/>
        <sz val="12"/>
        <color indexed="60"/>
        <rFont val="Calibri"/>
        <family val="2"/>
      </rPr>
      <t>ST</t>
    </r>
    <r>
      <rPr>
        <b/>
        <sz val="12"/>
        <color indexed="8"/>
        <rFont val="Calibri"/>
        <family val="2"/>
      </rPr>
      <t>a</t>
    </r>
    <r>
      <rPr>
        <b/>
        <sz val="12"/>
        <color indexed="60"/>
        <rFont val="Calibri"/>
        <family val="2"/>
      </rPr>
      <t>V</t>
    </r>
    <r>
      <rPr>
        <b/>
        <sz val="12"/>
        <color indexed="8"/>
        <rFont val="Calibri"/>
        <family val="2"/>
      </rPr>
      <t>udine</t>
    </r>
  </si>
  <si>
    <r>
      <rPr>
        <b/>
        <sz val="12"/>
        <color indexed="60"/>
        <rFont val="Calibri"/>
        <family val="2"/>
      </rPr>
      <t>D</t>
    </r>
    <r>
      <rPr>
        <b/>
        <sz val="12"/>
        <color indexed="8"/>
        <rFont val="Calibri"/>
        <family val="2"/>
      </rPr>
      <t>i</t>
    </r>
    <r>
      <rPr>
        <b/>
        <sz val="12"/>
        <color indexed="60"/>
        <rFont val="Calibri"/>
        <family val="2"/>
      </rPr>
      <t>D</t>
    </r>
    <r>
      <rPr>
        <b/>
        <sz val="12"/>
        <color indexed="8"/>
        <rFont val="Calibri"/>
        <family val="2"/>
      </rPr>
      <t>a</t>
    </r>
    <r>
      <rPr>
        <b/>
        <sz val="12"/>
        <color indexed="60"/>
        <rFont val="Calibri"/>
        <family val="2"/>
      </rPr>
      <t>N</t>
    </r>
    <r>
      <rPr>
        <b/>
        <sz val="12"/>
        <color indexed="8"/>
        <rFont val="Calibri"/>
        <family val="2"/>
      </rPr>
      <t>osine</t>
    </r>
  </si>
  <si>
    <r>
      <rPr>
        <b/>
        <sz val="12"/>
        <color indexed="60"/>
        <rFont val="Calibri"/>
        <family val="2"/>
      </rPr>
      <t>AB</t>
    </r>
    <r>
      <rPr>
        <b/>
        <sz val="12"/>
        <color indexed="8"/>
        <rFont val="Calibri"/>
        <family val="2"/>
      </rPr>
      <t>a</t>
    </r>
    <r>
      <rPr>
        <b/>
        <sz val="12"/>
        <color indexed="60"/>
        <rFont val="Calibri"/>
        <family val="2"/>
      </rPr>
      <t>C</t>
    </r>
    <r>
      <rPr>
        <b/>
        <sz val="12"/>
        <color indexed="8"/>
        <rFont val="Calibri"/>
        <family val="2"/>
      </rPr>
      <t>avir</t>
    </r>
  </si>
  <si>
    <r>
      <rPr>
        <b/>
        <sz val="12"/>
        <color indexed="60"/>
        <rFont val="Calibri"/>
        <family val="2"/>
      </rPr>
      <t>Z</t>
    </r>
    <r>
      <rPr>
        <b/>
        <sz val="12"/>
        <color indexed="8"/>
        <rFont val="Calibri"/>
        <family val="2"/>
      </rPr>
      <t>a</t>
    </r>
    <r>
      <rPr>
        <b/>
        <sz val="12"/>
        <color indexed="60"/>
        <rFont val="Calibri"/>
        <family val="2"/>
      </rPr>
      <t>LC</t>
    </r>
    <r>
      <rPr>
        <b/>
        <sz val="12"/>
        <color indexed="8"/>
        <rFont val="Calibri"/>
        <family val="2"/>
      </rPr>
      <t>itabine</t>
    </r>
  </si>
  <si>
    <r>
      <rPr>
        <b/>
        <sz val="12"/>
        <color indexed="60"/>
        <rFont val="Calibri"/>
        <family val="2"/>
      </rPr>
      <t>N</t>
    </r>
    <r>
      <rPr>
        <b/>
        <sz val="12"/>
        <color indexed="8"/>
        <rFont val="Calibri"/>
        <family val="2"/>
      </rPr>
      <t>e</t>
    </r>
    <r>
      <rPr>
        <b/>
        <sz val="12"/>
        <color indexed="60"/>
        <rFont val="Calibri"/>
        <family val="2"/>
      </rPr>
      <t>V</t>
    </r>
    <r>
      <rPr>
        <b/>
        <sz val="12"/>
        <color indexed="8"/>
        <rFont val="Calibri"/>
        <family val="2"/>
      </rPr>
      <t>i</t>
    </r>
    <r>
      <rPr>
        <b/>
        <sz val="12"/>
        <color indexed="60"/>
        <rFont val="Calibri"/>
        <family val="2"/>
      </rPr>
      <t>R</t>
    </r>
    <r>
      <rPr>
        <b/>
        <sz val="12"/>
        <color indexed="8"/>
        <rFont val="Calibri"/>
        <family val="2"/>
      </rPr>
      <t>apine</t>
    </r>
  </si>
  <si>
    <r>
      <rPr>
        <b/>
        <sz val="12"/>
        <color indexed="60"/>
        <rFont val="Calibri"/>
        <family val="2"/>
      </rPr>
      <t>EF</t>
    </r>
    <r>
      <rPr>
        <b/>
        <sz val="12"/>
        <color indexed="8"/>
        <rFont val="Calibri"/>
        <family val="2"/>
      </rPr>
      <t>a</t>
    </r>
    <r>
      <rPr>
        <b/>
        <sz val="12"/>
        <color indexed="60"/>
        <rFont val="Calibri"/>
        <family val="2"/>
      </rPr>
      <t>V</t>
    </r>
    <r>
      <rPr>
        <b/>
        <sz val="12"/>
        <color indexed="8"/>
        <rFont val="Calibri"/>
        <family val="2"/>
      </rPr>
      <t>irenz</t>
    </r>
  </si>
  <si>
    <r>
      <rPr>
        <b/>
        <sz val="12"/>
        <color indexed="60"/>
        <rFont val="Calibri"/>
        <family val="2"/>
      </rPr>
      <t>ETR</t>
    </r>
    <r>
      <rPr>
        <b/>
        <sz val="12"/>
        <color indexed="8"/>
        <rFont val="Calibri"/>
        <family val="2"/>
      </rPr>
      <t>avirine</t>
    </r>
  </si>
  <si>
    <r>
      <rPr>
        <b/>
        <sz val="12"/>
        <color indexed="60"/>
        <rFont val="Calibri"/>
        <family val="2"/>
      </rPr>
      <t>R</t>
    </r>
    <r>
      <rPr>
        <b/>
        <sz val="12"/>
        <color indexed="8"/>
        <rFont val="Calibri"/>
        <family val="2"/>
      </rPr>
      <t>i</t>
    </r>
    <r>
      <rPr>
        <b/>
        <sz val="12"/>
        <color indexed="60"/>
        <rFont val="Calibri"/>
        <family val="2"/>
      </rPr>
      <t>LP</t>
    </r>
    <r>
      <rPr>
        <b/>
        <sz val="12"/>
        <color indexed="8"/>
        <rFont val="Calibri"/>
        <family val="2"/>
      </rPr>
      <t>ivirine</t>
    </r>
  </si>
  <si>
    <r>
      <rPr>
        <b/>
        <sz val="12"/>
        <color indexed="60"/>
        <rFont val="Calibri"/>
        <family val="2"/>
      </rPr>
      <t>D</t>
    </r>
    <r>
      <rPr>
        <b/>
        <sz val="12"/>
        <color indexed="8"/>
        <rFont val="Calibri"/>
        <family val="2"/>
      </rPr>
      <t>e</t>
    </r>
    <r>
      <rPr>
        <b/>
        <sz val="12"/>
        <color indexed="60"/>
        <rFont val="Calibri"/>
        <family val="2"/>
      </rPr>
      <t>L</t>
    </r>
    <r>
      <rPr>
        <b/>
        <sz val="12"/>
        <color indexed="8"/>
        <rFont val="Calibri"/>
        <family val="2"/>
      </rPr>
      <t>a</t>
    </r>
    <r>
      <rPr>
        <b/>
        <sz val="12"/>
        <color indexed="60"/>
        <rFont val="Calibri"/>
        <family val="2"/>
      </rPr>
      <t>V</t>
    </r>
    <r>
      <rPr>
        <b/>
        <sz val="12"/>
        <color indexed="8"/>
        <rFont val="Calibri"/>
        <family val="2"/>
      </rPr>
      <t>irdine</t>
    </r>
  </si>
  <si>
    <r>
      <rPr>
        <b/>
        <sz val="12"/>
        <color indexed="60"/>
        <rFont val="Calibri"/>
        <family val="2"/>
      </rPr>
      <t>IND</t>
    </r>
    <r>
      <rPr>
        <b/>
        <sz val="12"/>
        <color indexed="8"/>
        <rFont val="Calibri"/>
        <family val="2"/>
      </rPr>
      <t>inavir</t>
    </r>
  </si>
  <si>
    <r>
      <rPr>
        <b/>
        <sz val="12"/>
        <color indexed="60"/>
        <rFont val="Calibri"/>
        <family val="2"/>
      </rPr>
      <t>S</t>
    </r>
    <r>
      <rPr>
        <b/>
        <sz val="12"/>
        <color indexed="8"/>
        <rFont val="Calibri"/>
        <family val="2"/>
      </rPr>
      <t>a</t>
    </r>
    <r>
      <rPr>
        <b/>
        <sz val="12"/>
        <color indexed="60"/>
        <rFont val="Calibri"/>
        <family val="2"/>
      </rPr>
      <t>Q</t>
    </r>
    <r>
      <rPr>
        <b/>
        <sz val="12"/>
        <color indexed="8"/>
        <rFont val="Calibri"/>
        <family val="2"/>
      </rPr>
      <t>ui</t>
    </r>
    <r>
      <rPr>
        <b/>
        <sz val="12"/>
        <color indexed="60"/>
        <rFont val="Calibri"/>
        <family val="2"/>
      </rPr>
      <t>N</t>
    </r>
    <r>
      <rPr>
        <b/>
        <sz val="12"/>
        <color indexed="8"/>
        <rFont val="Calibri"/>
        <family val="2"/>
      </rPr>
      <t>avir</t>
    </r>
  </si>
  <si>
    <r>
      <rPr>
        <b/>
        <sz val="12"/>
        <color indexed="60"/>
        <rFont val="Calibri"/>
        <family val="2"/>
      </rPr>
      <t>AMP</t>
    </r>
    <r>
      <rPr>
        <b/>
        <sz val="12"/>
        <color indexed="8"/>
        <rFont val="Calibri"/>
        <family val="2"/>
      </rPr>
      <t>renavir</t>
    </r>
  </si>
  <si>
    <r>
      <rPr>
        <b/>
        <sz val="12"/>
        <color indexed="60"/>
        <rFont val="Calibri"/>
        <family val="2"/>
      </rPr>
      <t>L</t>
    </r>
    <r>
      <rPr>
        <b/>
        <sz val="12"/>
        <color indexed="8"/>
        <rFont val="Calibri"/>
        <family val="2"/>
      </rPr>
      <t>o</t>
    </r>
    <r>
      <rPr>
        <b/>
        <sz val="12"/>
        <color indexed="60"/>
        <rFont val="Calibri"/>
        <family val="2"/>
      </rPr>
      <t>P</t>
    </r>
    <r>
      <rPr>
        <b/>
        <sz val="12"/>
        <color indexed="8"/>
        <rFont val="Calibri"/>
        <family val="2"/>
      </rPr>
      <t>i</t>
    </r>
    <r>
      <rPr>
        <b/>
        <sz val="12"/>
        <color indexed="60"/>
        <rFont val="Calibri"/>
        <family val="2"/>
      </rPr>
      <t>N</t>
    </r>
    <r>
      <rPr>
        <b/>
        <sz val="12"/>
        <color indexed="8"/>
        <rFont val="Calibri"/>
        <family val="2"/>
      </rPr>
      <t>avir</t>
    </r>
  </si>
  <si>
    <r>
      <rPr>
        <b/>
        <sz val="12"/>
        <color indexed="60"/>
        <rFont val="Calibri"/>
        <family val="2"/>
      </rPr>
      <t>AT</t>
    </r>
    <r>
      <rPr>
        <b/>
        <sz val="12"/>
        <color indexed="8"/>
        <rFont val="Calibri"/>
        <family val="2"/>
      </rPr>
      <t>a</t>
    </r>
    <r>
      <rPr>
        <b/>
        <sz val="12"/>
        <color indexed="60"/>
        <rFont val="Calibri"/>
        <family val="2"/>
      </rPr>
      <t>Z</t>
    </r>
    <r>
      <rPr>
        <b/>
        <sz val="12"/>
        <color indexed="8"/>
        <rFont val="Calibri"/>
        <family val="2"/>
      </rPr>
      <t>anavir</t>
    </r>
  </si>
  <si>
    <r>
      <rPr>
        <b/>
        <sz val="12"/>
        <color indexed="16"/>
        <rFont val="Calibri"/>
        <family val="2"/>
      </rPr>
      <t>T</t>
    </r>
    <r>
      <rPr>
        <b/>
        <sz val="12"/>
        <color indexed="8"/>
        <rFont val="Calibri"/>
        <family val="2"/>
      </rPr>
      <t>i</t>
    </r>
    <r>
      <rPr>
        <b/>
        <sz val="12"/>
        <color indexed="16"/>
        <rFont val="Calibri"/>
        <family val="2"/>
      </rPr>
      <t>PR</t>
    </r>
    <r>
      <rPr>
        <b/>
        <sz val="12"/>
        <color indexed="8"/>
        <rFont val="Calibri"/>
        <family val="2"/>
      </rPr>
      <t>anavir</t>
    </r>
  </si>
  <si>
    <r>
      <rPr>
        <b/>
        <sz val="12"/>
        <color indexed="16"/>
        <rFont val="Calibri"/>
        <family val="2"/>
      </rPr>
      <t>D</t>
    </r>
    <r>
      <rPr>
        <b/>
        <sz val="12"/>
        <color indexed="8"/>
        <rFont val="Calibri"/>
        <family val="2"/>
      </rPr>
      <t>a</t>
    </r>
    <r>
      <rPr>
        <b/>
        <sz val="12"/>
        <color indexed="16"/>
        <rFont val="Calibri"/>
        <family val="2"/>
      </rPr>
      <t>R</t>
    </r>
    <r>
      <rPr>
        <b/>
        <sz val="12"/>
        <color indexed="8"/>
        <rFont val="Calibri"/>
        <family val="2"/>
      </rPr>
      <t>u</t>
    </r>
    <r>
      <rPr>
        <b/>
        <sz val="12"/>
        <color indexed="16"/>
        <rFont val="Calibri"/>
        <family val="2"/>
      </rPr>
      <t>N</t>
    </r>
    <r>
      <rPr>
        <b/>
        <sz val="12"/>
        <color indexed="8"/>
        <rFont val="Calibri"/>
        <family val="2"/>
      </rPr>
      <t>avir</t>
    </r>
  </si>
  <si>
    <r>
      <rPr>
        <b/>
        <sz val="12"/>
        <color indexed="16"/>
        <rFont val="Calibri"/>
        <family val="2"/>
      </rPr>
      <t>N</t>
    </r>
    <r>
      <rPr>
        <b/>
        <sz val="12"/>
        <color indexed="8"/>
        <rFont val="Calibri"/>
        <family val="2"/>
      </rPr>
      <t>e</t>
    </r>
    <r>
      <rPr>
        <b/>
        <sz val="12"/>
        <color indexed="16"/>
        <rFont val="Calibri"/>
        <family val="2"/>
      </rPr>
      <t>LF</t>
    </r>
    <r>
      <rPr>
        <b/>
        <sz val="12"/>
        <color indexed="8"/>
        <rFont val="Calibri"/>
        <family val="2"/>
      </rPr>
      <t>inavir</t>
    </r>
  </si>
  <si>
    <r>
      <rPr>
        <b/>
        <sz val="12"/>
        <color indexed="16"/>
        <rFont val="Calibri"/>
        <family val="2"/>
      </rPr>
      <t>R</t>
    </r>
    <r>
      <rPr>
        <b/>
        <sz val="12"/>
        <color indexed="8"/>
        <rFont val="Calibri"/>
        <family val="2"/>
      </rPr>
      <t>i</t>
    </r>
    <r>
      <rPr>
        <b/>
        <sz val="12"/>
        <color indexed="16"/>
        <rFont val="Calibri"/>
        <family val="2"/>
      </rPr>
      <t>T</t>
    </r>
    <r>
      <rPr>
        <b/>
        <sz val="12"/>
        <color indexed="8"/>
        <rFont val="Calibri"/>
        <family val="2"/>
      </rPr>
      <t>o</t>
    </r>
    <r>
      <rPr>
        <b/>
        <sz val="12"/>
        <color indexed="16"/>
        <rFont val="Calibri"/>
        <family val="2"/>
      </rPr>
      <t>N</t>
    </r>
    <r>
      <rPr>
        <b/>
        <sz val="12"/>
        <color indexed="8"/>
        <rFont val="Calibri"/>
        <family val="2"/>
      </rPr>
      <t>avir</t>
    </r>
  </si>
  <si>
    <t>Ct Sub</t>
  </si>
  <si>
    <t>GPs / Subset</t>
  </si>
  <si>
    <t>VAT</t>
  </si>
  <si>
    <t>SUBTOTAL (Excluded Taxes + Discount)</t>
  </si>
  <si>
    <t>Taxes (Belgium)</t>
  </si>
  <si>
    <t>TOTAL (Included Taxes)</t>
  </si>
  <si>
    <t>Registered VAT ? (For Billing; Give full NUMBER)</t>
  </si>
  <si>
    <t>SUBTOTAL (Excluded Taxes; e.g. VAT)</t>
  </si>
  <si>
    <t>Initials</t>
  </si>
  <si>
    <t>Address(SN)</t>
  </si>
  <si>
    <t>Address(PC)</t>
  </si>
  <si>
    <t>Country</t>
  </si>
  <si>
    <t>Phone1</t>
  </si>
  <si>
    <t>Phone2</t>
  </si>
  <si>
    <t>Email1</t>
  </si>
  <si>
    <t>Email2</t>
  </si>
  <si>
    <t>CLIENT</t>
  </si>
  <si>
    <t>Please "in case of" select a password (min. 9 characters)</t>
  </si>
  <si>
    <t>Extra Discount (+/-)</t>
  </si>
  <si>
    <t>Password</t>
  </si>
  <si>
    <t xml:space="preserve">Important: Some details are required in case you would like to order additionnal Subsets later on. And remember that you can freely distribute subsets that you already ordered. </t>
  </si>
  <si>
    <t>DRUG</t>
  </si>
  <si>
    <t>ONCE YOU have a Global OK here you can start selecting subsets. Than save file using your preferred location and name and send it to HIV1_DIAGNOSTIC@NGYX.EU as attachement. And do not forget to pay the Bill (that you will receive with the Datasets)</t>
  </si>
  <si>
    <t>Total has to be paid to IBAN BE63 7506 5746 0708 BIC AXABBE22 mentionning your Email Address #1. Upon reception of the amount AND the PDF signed file, you will receive by email the selected subsets.</t>
  </si>
  <si>
    <t>LICENSING AGREEMENT</t>
  </si>
  <si>
    <t>THIS LICENSING AGREEMENT is made as of (all dates in document are as DD/MM/YYYY):</t>
  </si>
  <si>
    <t>(C) by and between:</t>
  </si>
  <si>
    <t xml:space="preserve">LICENSOR: </t>
  </si>
  <si>
    <t>Name (Family / Surname):</t>
  </si>
  <si>
    <t>LECOCQ</t>
  </si>
  <si>
    <t>Middle Initial:</t>
  </si>
  <si>
    <t>JC</t>
  </si>
  <si>
    <t>Firstname:</t>
  </si>
  <si>
    <t>PIERRE</t>
  </si>
  <si>
    <t>Birth date:</t>
  </si>
  <si>
    <t>Street:</t>
  </si>
  <si>
    <t>rue des Hausseurs</t>
  </si>
  <si>
    <t>Street Number:</t>
  </si>
  <si>
    <t>Postal Code:</t>
  </si>
  <si>
    <t>B-4550</t>
  </si>
  <si>
    <t>City:</t>
  </si>
  <si>
    <t>NANDRIN</t>
  </si>
  <si>
    <t>Country:</t>
  </si>
  <si>
    <t>BELGIUM (BE/BEL)</t>
  </si>
  <si>
    <t>Phone:</t>
  </si>
  <si>
    <t>int.+32 498 532496</t>
  </si>
  <si>
    <t>Email:</t>
  </si>
  <si>
    <t>Pierre.Lecocq@NGYX.EU</t>
  </si>
  <si>
    <t>and</t>
  </si>
  <si>
    <t>LICENSEE:</t>
  </si>
  <si>
    <t>WHEREAS, In consideration of the mutual promises and understandings set forth, the parties intending to be legally bound do hereby agree as follows:</t>
  </si>
  <si>
    <t>Date and Signature LICENSOR:</t>
  </si>
  <si>
    <t>Signature</t>
  </si>
  <si>
    <t>Date</t>
  </si>
  <si>
    <t>Date and Signature LICENSEE:</t>
  </si>
  <si>
    <t>(A) And is effective as of (without no time limit; inclusive):</t>
  </si>
  <si>
    <t>Exluded Taxes, Included Discounts:</t>
  </si>
  <si>
    <t>Total included Taxes and Discounts:</t>
  </si>
  <si>
    <t>As long as Cost here below (point B) have been paid by that date.</t>
  </si>
  <si>
    <t>Taxes (21%):</t>
  </si>
  <si>
    <t>an individual having a principal address of:</t>
  </si>
  <si>
    <t>WHEREAS, LICENSOR represents and covenants that he is the sole owner of the entire right, title and interest in Genotype/Phenotype(s) Datasets/Subsets here after called PRODUCT.</t>
  </si>
  <si>
    <t>(2) LICENSOR agrees to provide LICENSEE with the resquested PRODUCT datasets listed here below within the next 30 (thirty) days following completion of Article (A) &amp; (B) in due date and values.</t>
  </si>
  <si>
    <t>Drug Class</t>
  </si>
  <si>
    <t>Subset(s) Selected.</t>
  </si>
  <si>
    <t>LICENSING AGREEMENT Page 1/2</t>
  </si>
  <si>
    <t>(3) LICENSEE agrees prior redistributing to third party the PRODUCT to clearly inform in written third party with a copy to LICENSOR the source of the PRODUCT (inclusive Information about LICENSOR has present in this Licensing Agreement) and similar requested info/Data about third Party as required from LISENSEE in this Agreement.</t>
  </si>
  <si>
    <t>(4) LICENSEE agrees if redistributing to third party the PRODUCT not to make any Benefits / advantages directly or indirectly of it.</t>
  </si>
  <si>
    <t>(B) Cost to catch additionnal Subsets(in €):</t>
  </si>
  <si>
    <t>Afghanistan</t>
  </si>
  <si>
    <t>Albania</t>
  </si>
  <si>
    <t>Algeria</t>
  </si>
  <si>
    <t>Andorra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</si>
  <si>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</si>
  <si>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</si>
  <si>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</si>
  <si>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</si>
  <si>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</si>
  <si>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</si>
  <si>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</si>
  <si>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</si>
  <si>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</si>
  <si>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</si>
  <si>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</si>
  <si>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</si>
  <si>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</si>
  <si>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</si>
  <si>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</si>
  <si>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</si>
  <si>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Bolivia</t>
  </si>
  <si>
    <t>Bosnia and Herzegovina</t>
  </si>
  <si>
    <t>Botswana</t>
  </si>
  <si>
    <t>Brazil</t>
  </si>
  <si>
    <t>Brunei Darussalam</t>
  </si>
  <si>
    <t>Bulgaria</t>
  </si>
  <si>
    <t>Burkina Faso</t>
  </si>
  <si>
    <t>Burundi</t>
  </si>
  <si>
    <t>Cambodia</t>
  </si>
  <si>
    <t>Cameroon</t>
  </si>
  <si>
    <t>Canada</t>
  </si>
  <si>
    <t>Cape Verde</t>
  </si>
  <si>
    <t>Central African Republic</t>
  </si>
  <si>
    <t>Chad</t>
  </si>
  <si>
    <t>Chile</t>
  </si>
  <si>
    <t>China</t>
  </si>
  <si>
    <t>Colombia</t>
  </si>
  <si>
    <t>Comoros</t>
  </si>
  <si>
    <t>Democratic Republic of Congo</t>
  </si>
  <si>
    <t>Republic of Congo</t>
  </si>
  <si>
    <t>Costa Rica</t>
  </si>
  <si>
    <t>Croatia</t>
  </si>
  <si>
    <t>Cuba</t>
  </si>
  <si>
    <t>Cyprus</t>
  </si>
  <si>
    <t>Czech Republic</t>
  </si>
  <si>
    <t>Denmark</t>
  </si>
  <si>
    <t>Djibouti</t>
  </si>
  <si>
    <t>Dominica</t>
  </si>
  <si>
    <t>Dominician Republic</t>
  </si>
  <si>
    <t>Ecuador</t>
  </si>
  <si>
    <t>Egypt</t>
  </si>
  <si>
    <t>El Salvador</t>
  </si>
  <si>
    <t>Equatorial Guinea</t>
  </si>
  <si>
    <t>Eritrea</t>
  </si>
  <si>
    <t>Estonia</t>
  </si>
  <si>
    <t>Ethiopia</t>
  </si>
  <si>
    <t>Fiji</t>
  </si>
  <si>
    <t>Finland</t>
  </si>
  <si>
    <t>France</t>
  </si>
  <si>
    <t>Gabon</t>
  </si>
  <si>
    <t>Gambia</t>
  </si>
  <si>
    <t>Georgia</t>
  </si>
  <si>
    <t>Germany</t>
  </si>
  <si>
    <t>Ghana</t>
  </si>
  <si>
    <t>Greece</t>
  </si>
  <si>
    <t>Grenada</t>
  </si>
  <si>
    <t>Guatemala</t>
  </si>
  <si>
    <t>Guinea</t>
  </si>
  <si>
    <t>Guinea Bissau</t>
  </si>
  <si>
    <t>Guyana</t>
  </si>
  <si>
    <t>Haiti</t>
  </si>
  <si>
    <t>Honduras</t>
  </si>
  <si>
    <t>Hungary</t>
  </si>
  <si>
    <t>Iceland</t>
  </si>
  <si>
    <t>India</t>
  </si>
  <si>
    <t>Indonesia</t>
  </si>
  <si>
    <t>Iran</t>
  </si>
  <si>
    <t>Iraq</t>
  </si>
  <si>
    <t>Ireland</t>
  </si>
  <si>
    <t>Israel</t>
  </si>
  <si>
    <t>Italy</t>
  </si>
  <si>
    <t>Ivory Coast</t>
  </si>
  <si>
    <t>Jamaica</t>
  </si>
  <si>
    <t>Japan</t>
  </si>
  <si>
    <t>Jordan</t>
  </si>
  <si>
    <t>Kazakhstan</t>
  </si>
  <si>
    <t>Kenya</t>
  </si>
  <si>
    <t>Kiribati</t>
  </si>
  <si>
    <t>Democratic Republic of Korea</t>
  </si>
  <si>
    <t>Republic of Korea</t>
  </si>
  <si>
    <t>Kuwait</t>
  </si>
  <si>
    <t>Kyrgyzstan</t>
  </si>
  <si>
    <t>Laos Democratic Republic</t>
  </si>
  <si>
    <t>Latvia</t>
  </si>
  <si>
    <t>Lebanon</t>
  </si>
  <si>
    <t>Lesotho</t>
  </si>
  <si>
    <t>Liberia</t>
  </si>
  <si>
    <t>Libya</t>
  </si>
  <si>
    <t>Liechtenstein</t>
  </si>
  <si>
    <t>Lithuania</t>
  </si>
  <si>
    <t>Luxembourg</t>
  </si>
  <si>
    <t>Yugoslav Republic of Macedonia</t>
  </si>
  <si>
    <t>Madagascar</t>
  </si>
  <si>
    <t>Malawi</t>
  </si>
  <si>
    <t>Malaysia</t>
  </si>
  <si>
    <t>Maldives</t>
  </si>
  <si>
    <t>Mali</t>
  </si>
  <si>
    <t>Malta</t>
  </si>
  <si>
    <t>Marshall Islands</t>
  </si>
  <si>
    <t>Mauritania</t>
  </si>
  <si>
    <t>Mauritius</t>
  </si>
  <si>
    <t>Mexico</t>
  </si>
  <si>
    <t>Federated States of Micronesia</t>
  </si>
  <si>
    <t>Republic of Moldova</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</si>
  <si>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</si>
  <si>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</si>
  <si>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</si>
  <si>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</si>
  <si>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</si>
  <si>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</si>
  <si>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</si>
  <si>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</si>
  <si>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</si>
  <si>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</si>
  <si>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</si>
  <si>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</si>
  <si>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</si>
  <si>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</si>
  <si>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</si>
  <si>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</si>
  <si>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</si>
  <si>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</si>
  <si>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</si>
  <si>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</si>
  <si>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</si>
  <si>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</si>
  <si>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</si>
  <si>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</si>
  <si>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</si>
  <si>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</si>
  <si>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Romania</t>
  </si>
  <si>
    <t>Russian Federation</t>
  </si>
  <si>
    <t>Rwanda</t>
  </si>
  <si>
    <t>Saint Kitts and Nevis</t>
  </si>
  <si>
    <t>Saint Vincent and Grenadines</t>
  </si>
  <si>
    <t>Sainte Lucia</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</si>
  <si>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</si>
  <si>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</si>
  <si>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</si>
  <si>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</si>
  <si>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</si>
  <si>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</si>
  <si>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</si>
  <si>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</si>
  <si>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</si>
  <si>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</si>
  <si>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</si>
  <si>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</si>
  <si>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</si>
  <si>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</si>
  <si>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</si>
  <si>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</si>
  <si>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</si>
  <si>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</si>
  <si>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</si>
  <si>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</si>
  <si>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</si>
  <si>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</si>
  <si>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</si>
  <si>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United Republic of Tanzania</t>
  </si>
  <si>
    <t>Thailand</t>
  </si>
  <si>
    <t>Timor Leste</t>
  </si>
  <si>
    <t>Togo</t>
  </si>
  <si>
    <t>Tonga</t>
  </si>
  <si>
    <t>Trinidad and Tobago</t>
  </si>
  <si>
    <t>Tunisia</t>
  </si>
  <si>
    <t>Turkey</t>
  </si>
  <si>
    <t>Turkmenistan</t>
  </si>
  <si>
    <t>Tuvalu</t>
  </si>
  <si>
    <t>Uganda</t>
  </si>
  <si>
    <t>Ukraine</t>
  </si>
  <si>
    <t>United Arab Emirates</t>
  </si>
  <si>
    <t>United Kingdom</t>
  </si>
  <si>
    <t>United States of America</t>
  </si>
  <si>
    <t>Uruguay</t>
  </si>
  <si>
    <t>Uzbekistan</t>
  </si>
  <si>
    <t>Vanuatu</t>
  </si>
  <si>
    <t>Venezuela</t>
  </si>
  <si>
    <t>Viet Nam</t>
  </si>
  <si>
    <t>Yemen</t>
  </si>
  <si>
    <t>Zambia</t>
  </si>
  <si>
    <t>Zimbabwe</t>
  </si>
  <si>
    <t>a</t>
  </si>
  <si>
    <t>b</t>
  </si>
  <si>
    <t>c</t>
  </si>
  <si>
    <t>d</t>
  </si>
  <si>
    <t>e</t>
  </si>
  <si>
    <t>f</t>
  </si>
  <si>
    <t>g</t>
  </si>
  <si>
    <t>h</t>
  </si>
  <si>
    <t>i</t>
  </si>
  <si>
    <t>j</t>
  </si>
  <si>
    <t>k</t>
  </si>
  <si>
    <t>l</t>
  </si>
  <si>
    <t>m</t>
  </si>
  <si>
    <t>n</t>
  </si>
  <si>
    <t>o</t>
  </si>
  <si>
    <t>p</t>
  </si>
  <si>
    <t>q</t>
  </si>
  <si>
    <t>r</t>
  </si>
  <si>
    <t>s</t>
  </si>
  <si>
    <t>t</t>
  </si>
  <si>
    <t>u</t>
  </si>
  <si>
    <t>v</t>
  </si>
  <si>
    <t>w</t>
  </si>
  <si>
    <t>x</t>
  </si>
  <si>
    <t>y</t>
  </si>
  <si>
    <t>z</t>
  </si>
  <si>
    <t>0</t>
  </si>
  <si>
    <t>1</t>
  </si>
  <si>
    <t>2</t>
  </si>
  <si>
    <t>3</t>
  </si>
  <si>
    <t>4</t>
  </si>
  <si>
    <t>5</t>
  </si>
  <si>
    <t>6</t>
  </si>
  <si>
    <t>7</t>
  </si>
  <si>
    <t>8</t>
  </si>
  <si>
    <t>9</t>
  </si>
  <si>
    <t>,</t>
  </si>
  <si>
    <t>/</t>
  </si>
  <si>
    <t>-</t>
  </si>
  <si>
    <t>à</t>
  </si>
  <si>
    <t>â</t>
  </si>
  <si>
    <t>ä</t>
  </si>
  <si>
    <t>é</t>
  </si>
  <si>
    <t>è</t>
  </si>
  <si>
    <t>ê</t>
  </si>
  <si>
    <t>ï</t>
  </si>
  <si>
    <t>î</t>
  </si>
  <si>
    <t>ô</t>
  </si>
  <si>
    <t>ö</t>
  </si>
  <si>
    <t>_</t>
  </si>
  <si>
    <t>ù</t>
  </si>
  <si>
    <t>û</t>
  </si>
  <si>
    <t>ë</t>
  </si>
  <si>
    <t>œ</t>
  </si>
  <si>
    <t>'</t>
  </si>
  <si>
    <t>Initial</t>
  </si>
  <si>
    <t>Firstname</t>
  </si>
  <si>
    <t>Street</t>
  </si>
  <si>
    <t>Jean-Maël</t>
  </si>
  <si>
    <t>1245/58-56</t>
  </si>
  <si>
    <t>00124563548</t>
  </si>
  <si>
    <t>BE124.533.454</t>
  </si>
  <si>
    <t>axa bbe-22</t>
  </si>
  <si>
    <t>bsgh1245</t>
  </si>
  <si>
    <t>dklmldslldslm</t>
  </si>
  <si>
    <t>Lecocq de bois-d'audran</t>
  </si>
  <si>
    <t>.</t>
  </si>
  <si>
    <t>Status</t>
  </si>
  <si>
    <t>B-4550,Nandrin</t>
  </si>
  <si>
    <t>Phone</t>
  </si>
  <si>
    <t>(Please for phone numbers start with country number and preferably use only digits)</t>
  </si>
  <si>
    <t>(Select country form list!)</t>
  </si>
  <si>
    <t>(Do not miss the comma delimiter!)</t>
  </si>
  <si>
    <t>(Email address requires minimaly: ab@xy)</t>
  </si>
  <si>
    <t>(Name and Firstame should be minimaly 2 Alphanum Characters; Initials can be omitted)</t>
  </si>
  <si>
    <t>(VAT is optional but if used is minimally 8 characters AlphaNum)</t>
  </si>
  <si>
    <t>(Password can be almost any characters but is not case sensitive and minimal length is 9 characters)</t>
  </si>
  <si>
    <t xml:space="preserve">Important: Some details are required in case you would like to order additionnal Subsets later on. And remember that you can possibly freely distribute subsets that you already ordered. </t>
  </si>
  <si>
    <t>Email</t>
  </si>
  <si>
    <t>211321@jljl.be</t>
  </si>
  <si>
    <t>Number</t>
  </si>
  <si>
    <t>PostCode</t>
  </si>
  <si>
    <t>City</t>
  </si>
  <si>
    <t>Max. Char.</t>
  </si>
  <si>
    <t>CP</t>
  </si>
  <si>
    <t>rue d'albert ville, 124/4bis</t>
  </si>
  <si>
    <t>British Indian Ocean Territory</t>
  </si>
  <si>
    <t>British Virgin Islands</t>
  </si>
  <si>
    <t>+1 284[notes 2]</t>
  </si>
  <si>
    <t>Burma</t>
  </si>
  <si>
    <t>+1[notes 2]</t>
  </si>
  <si>
    <t>Caribbean Netherlands</t>
  </si>
  <si>
    <t>+599 3, +599 4, +599 7</t>
  </si>
  <si>
    <t>Cayman Islands</t>
  </si>
  <si>
    <t>+1 345[notes 2]</t>
  </si>
  <si>
    <t>Chatham Island, New Zealand</t>
  </si>
  <si>
    <t>Christmas Island</t>
  </si>
  <si>
    <t>Cocos (Keeling) Islands</t>
  </si>
  <si>
    <t>Congo</t>
  </si>
  <si>
    <t>Congo, Democratic Republic of the (Zaire)</t>
  </si>
  <si>
    <t>Cook Islands</t>
  </si>
  <si>
    <t>Côte d'Ivoire</t>
  </si>
  <si>
    <t>Guantanamo Bay, Cuba</t>
  </si>
  <si>
    <t>+53 99</t>
  </si>
  <si>
    <t>Curaçao</t>
  </si>
  <si>
    <t>+599 9</t>
  </si>
  <si>
    <t>Diego Garcia</t>
  </si>
  <si>
    <t>Dominican Republic</t>
  </si>
  <si>
    <t>East Timor</t>
  </si>
  <si>
    <t>Easter Island</t>
  </si>
  <si>
    <t>Ellipso (Mobile Satellite service)</t>
  </si>
  <si>
    <t>+881 2, +881 3</t>
  </si>
  <si>
    <t>EMSAT (Mobile Satellite service)</t>
  </si>
  <si>
    <t>+882 13</t>
  </si>
  <si>
    <t>Falkland Islands</t>
  </si>
  <si>
    <t>Faroe Islands</t>
  </si>
  <si>
    <t>French Antilles</t>
  </si>
  <si>
    <t>French Guiana</t>
  </si>
  <si>
    <t>French Polynesia</t>
  </si>
  <si>
    <t>Gibraltar</t>
  </si>
  <si>
    <t>Global Mobile Satellite System (GMSS)</t>
  </si>
  <si>
    <t>Globalstar (Mobile Satellite Service)</t>
  </si>
  <si>
    <t>+881 8, +881 9</t>
  </si>
  <si>
    <t>Greenland</t>
  </si>
  <si>
    <t>+1 473[notes 2]</t>
  </si>
  <si>
    <t>Guadeloupe</t>
  </si>
  <si>
    <t>Guam</t>
  </si>
  <si>
    <t>+1 671[notes 2]</t>
  </si>
  <si>
    <t>Guernsey</t>
  </si>
  <si>
    <t>Guinea-Bissau</t>
  </si>
  <si>
    <t>Hong Kong</t>
  </si>
  <si>
    <t>ICO Global (Mobile Satellite Service)</t>
  </si>
  <si>
    <t>+881 0, +881 1</t>
  </si>
  <si>
    <t>Inmarsat SNAC</t>
  </si>
  <si>
    <t>International Freephone Service</t>
  </si>
  <si>
    <t>International Shared Cost Service (ISCS)</t>
  </si>
  <si>
    <t>Iridium (Mobile Satellite service)</t>
  </si>
  <si>
    <t>+881 6, +881 7</t>
  </si>
  <si>
    <t>Isle of Man</t>
  </si>
  <si>
    <t>+1 876[notes 2]</t>
  </si>
  <si>
    <t>Jan Mayen</t>
  </si>
  <si>
    <t>+47 79</t>
  </si>
  <si>
    <t>Jersey</t>
  </si>
  <si>
    <t>+7 6, +7 7[notes 1]</t>
  </si>
  <si>
    <t>Korea, North</t>
  </si>
  <si>
    <t>Korea, South</t>
  </si>
  <si>
    <t>Laos</t>
  </si>
  <si>
    <t>Macau</t>
  </si>
  <si>
    <t>Macedonia</t>
  </si>
  <si>
    <t>Martinique</t>
  </si>
  <si>
    <t>Mayotte</t>
  </si>
  <si>
    <t>Micronesia, Federated States of</t>
  </si>
  <si>
    <t>Midway Island, USA</t>
  </si>
  <si>
    <t>+1 808[notes 2]</t>
  </si>
  <si>
    <t>Moldova</t>
  </si>
  <si>
    <t>Montserrat</t>
  </si>
  <si>
    <t>+1 664[notes 2]</t>
  </si>
  <si>
    <t>Nevis</t>
  </si>
  <si>
    <t>+1 869[notes 2]</t>
  </si>
  <si>
    <t>New Caledonia</t>
  </si>
  <si>
    <t>Niue</t>
  </si>
  <si>
    <t>Norfolk Island</t>
  </si>
  <si>
    <t>Northern Mariana Islands</t>
  </si>
  <si>
    <t>+1 670[notes 2]</t>
  </si>
  <si>
    <t>Palestinian territories</t>
  </si>
  <si>
    <t>Pitcairn Islands</t>
  </si>
  <si>
    <t>Puerto Rico</t>
  </si>
  <si>
    <t>+1 787, +1 939[notes 2]</t>
  </si>
  <si>
    <t>Réunion</t>
  </si>
  <si>
    <t>Russia</t>
  </si>
  <si>
    <t>+7[notes 1]</t>
  </si>
  <si>
    <t>Saba</t>
  </si>
  <si>
    <t>+599 4</t>
  </si>
  <si>
    <t>Saint Barthélemy</t>
  </si>
  <si>
    <t>Saint Helena</t>
  </si>
  <si>
    <t>Saint Lucia</t>
  </si>
  <si>
    <t>+1 758[notes 2]</t>
  </si>
  <si>
    <t>Saint Martin (France)</t>
  </si>
  <si>
    <t>Saint Pierre and Miquelon</t>
  </si>
  <si>
    <t>Saint Vincent and the Grenadines</t>
  </si>
  <si>
    <t>+1 784[notes 2]</t>
  </si>
  <si>
    <t>São Tomé and Príncipe</t>
  </si>
  <si>
    <t>Sint Eustatius</t>
  </si>
  <si>
    <t>+599 3</t>
  </si>
  <si>
    <t>Sint Maarten (Netherlands)</t>
  </si>
  <si>
    <t>+1 721[notes 2]</t>
  </si>
  <si>
    <t>South Georgia and the South Sandwich Islands</t>
  </si>
  <si>
    <t>South Ossetia</t>
  </si>
  <si>
    <t>+995 34</t>
  </si>
  <si>
    <t>South Sudan</t>
  </si>
  <si>
    <t>Svalbard</t>
  </si>
  <si>
    <t>Syria</t>
  </si>
  <si>
    <t>Taiwan</t>
  </si>
  <si>
    <t>Tanzania</t>
  </si>
  <si>
    <t>Thuraya (Mobile Satellite service)</t>
  </si>
  <si>
    <t>+882 16</t>
  </si>
  <si>
    <t>Tokelau</t>
  </si>
  <si>
    <t>+1 868[notes 2]</t>
  </si>
  <si>
    <t>Tristan da Cunha</t>
  </si>
  <si>
    <t>+290 8</t>
  </si>
  <si>
    <t>Turks and Caicos Islands</t>
  </si>
  <si>
    <t>+1 649[notes 2]</t>
  </si>
  <si>
    <t>United States</t>
  </si>
  <si>
    <t>Universal Personal Telecommunications (UPT)</t>
  </si>
  <si>
    <t>US Virgin Islands</t>
  </si>
  <si>
    <t>+1 340[notes 2]</t>
  </si>
  <si>
    <t>Vatican City State (Holy See)</t>
  </si>
  <si>
    <t>+39 06 698, assigned +379</t>
  </si>
  <si>
    <t>Vietnam</t>
  </si>
  <si>
    <t>Wake Island, USA</t>
  </si>
  <si>
    <t>Wallis and Futuna</t>
  </si>
  <si>
    <t>Zanzibar</t>
  </si>
  <si>
    <t> 1829</t>
  </si>
  <si>
    <t> 1849</t>
  </si>
  <si>
    <t>(</t>
  </si>
  <si>
    <t>)</t>
  </si>
  <si>
    <t>(IBAN is minimaly 8 characters AlphaNum, BIC minimly 6 Characters)</t>
  </si>
  <si>
    <t>PWD</t>
  </si>
  <si>
    <t>(You need to choose Yes or No;important for discount!)</t>
  </si>
  <si>
    <t>no</t>
  </si>
  <si>
    <t>ONCE YOU have a Global OK here and have selected subset(s) than read MAKE_PDF and if OK save MS-Excel file using your preferred location and name. Then save as PDF the MAKE_PDF sheet, sign it, scan it, save as PDF and send GetGPsSubsets@NGYX.EU as attachement. And do not forget to pay the cost at IBAN: BE63 7506 5746 0708   BIC: AXABBE22 with as comment your #1 or #2 email address.</t>
  </si>
  <si>
    <t>LICENSING AGREEMENT Page 2/2</t>
  </si>
  <si>
    <t>(5) LICENSOR and LICENSEE agree that either party shall notify the other within ten business days upon discovery of a potentially infringing PRODUCT use by a third party.</t>
  </si>
  <si>
    <t>(6) This Agreement shall be interpreted in accordance with the laws of the Country of Belgium, Province of Liège.</t>
  </si>
  <si>
    <t xml:space="preserve">(7) All product derivatives of PRODUCT shall be included in the terms of  this Agreement. </t>
  </si>
  <si>
    <t>(8.1) All notices under this Agreement shall be sent via certified mail as  follows to LICENSOR: Pierre LECOCQ, rue des Hausseurs 10, B-4550 NANDRIN BE/BEL/BELGIUM Phone: int+ 32 498 532496 Email:Pierre.Lecocq@NGYX.EU</t>
  </si>
  <si>
    <t>(9) In the event of any controversy, claim or dispute between the parties  arising out of or relating to this Agreement or the breach of this Agreement, the  “prevailing party”, as that term is construed by Belgian, Province of Liège law, shall be entitled, in  addition to such other relief as may be granted, to a reasonable sum as and for  attorney’s fees and related costs, which shall be determined by the court in that  litigation or in a separate action brought for that purpose.</t>
  </si>
  <si>
    <t>(10) LICENSOR makes no warranties, express or implied, including,  without limitation, any implied warranties of merchantability and/or fitness for a  particular purpose, concerning the PRODUCT.</t>
  </si>
  <si>
    <t>(11) This Agreement shall be binding on and more to the benefit of the  parties and their heirs, personal representatives, successors and or assigns,  except as otherwise provided.</t>
  </si>
  <si>
    <t>(12) This Agreement contains the entire agreement between the parties.  Any prior agreements, promises, negotiations or representations not expressly  set forth in this Agreement are of no force or effect. Any amendment to this  Agreement shall be ineffective unless it is in writing and signed by both parties. If  any term, provision, covenant or condition if the agreement is held by a court of  competent jurisdiction to be invalid, void, or unenforceable, the rest of the  agreement shall remain in full force and effect and shall in no way be affected,  impaired or invalidated.</t>
  </si>
  <si>
    <t>(13) This Agreement may be signed by the parties in one or more  counterparts which when taken together shall constitute one single agreement  binding on all the parties and their heirs, executors and or assigns.</t>
  </si>
  <si>
    <t>(14) This Agreement may be executed in any number of counterparts,  each of which shall be deemed to be an original, and facsimile signatures shall  constitute and be deemed original signatures for the purposes of this Agreement.</t>
  </si>
  <si>
    <t>(1) LICENSOR grants to LICENSEE a license which is subject to the Provisions of the Article (A) and (B) giving LICENSEE the rights to use PRODUCT and also redistribute it (this being subject to the Provisions of Article (3) &amp; Article (4)).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</si>
</sst>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 #,##0.00;[Red]&quot;€&quot;\ \-#,##0.00"/>
    <numFmt numFmtId="164" formatCode="&quot;€&quot;\ #,##0"/>
    <numFmt numFmtId="165" formatCode="&quot;€&quot;\ #,##0.00"/>
    <numFmt numFmtId="166" formatCode="0.0%"/>
    <numFmt numFmtId="167" formatCode="[$-F800]dddd\,\ mmmm\ dd\,\ yyyy"/>
  </numFmts>
  <fonts count="32" x14ac:knownFonts="1">
    <font>
      <sz val="11"/>
      <color theme="1"/>
      <name val="Calibri"/>
      <family val="2"/>
      <scheme val="minor"/>
    </font>
    <font>
      <b/>
      <sz val="11"/>
      <color indexed="60"/>
      <name val="Calibri"/>
      <family val="2"/>
    </font>
    <font>
      <b/>
      <sz val="11"/>
      <color indexed="8"/>
      <name val="Calibri"/>
      <family val="2"/>
    </font>
    <font>
      <b/>
      <sz val="11"/>
      <color indexed="16"/>
      <name val="Calibri"/>
      <family val="2"/>
    </font>
    <font>
      <b/>
      <sz val="22"/>
      <color indexed="8"/>
      <name val="Calibri"/>
      <family val="2"/>
    </font>
    <font>
      <b/>
      <sz val="22"/>
      <color indexed="60"/>
      <name val="Calibri"/>
      <family val="2"/>
    </font>
    <font>
      <b/>
      <sz val="22"/>
      <color indexed="53"/>
      <name val="Calibri"/>
      <family val="2"/>
    </font>
    <font>
      <b/>
      <sz val="12"/>
      <color indexed="60"/>
      <name val="Calibri"/>
      <family val="2"/>
    </font>
    <font>
      <b/>
      <sz val="12"/>
      <color indexed="8"/>
      <name val="Calibri"/>
      <family val="2"/>
    </font>
    <font>
      <b/>
      <sz val="12"/>
      <color indexed="16"/>
      <name val="Calibri"/>
      <family val="2"/>
    </font>
    <font>
      <sz val="11"/>
      <color theme="1"/>
      <name val="Calibri"/>
      <family val="2"/>
      <scheme val="minor"/>
    </font>
    <font>
      <b/>
      <sz val="11"/>
      <color theme="0"/>
      <name val="Calibri"/>
      <family val="2"/>
      <scheme val="minor"/>
    </font>
    <font>
      <b/>
      <sz val="11"/>
      <color theme="1"/>
      <name val="Calibri"/>
      <family val="2"/>
      <scheme val="minor"/>
    </font>
    <font>
      <b/>
      <sz val="11"/>
      <color theme="1"/>
      <name val="Calibri"/>
      <family val="2"/>
    </font>
    <font>
      <b/>
      <sz val="14"/>
      <color theme="1"/>
      <name val="Calibri"/>
      <family val="2"/>
      <scheme val="minor"/>
    </font>
    <font>
      <b/>
      <sz val="12"/>
      <color theme="1"/>
      <name val="Calibri"/>
      <family val="2"/>
      <scheme val="minor"/>
    </font>
    <font>
      <b/>
      <sz val="20"/>
      <color theme="1"/>
      <name val="Calibri"/>
      <family val="2"/>
      <scheme val="minor"/>
    </font>
    <font>
      <b/>
      <sz val="22"/>
      <color theme="1"/>
      <name val="Calibri"/>
      <family val="2"/>
      <scheme val="minor"/>
    </font>
    <font>
      <u/>
      <sz val="11"/>
      <color theme="10"/>
      <name val="Calibri"/>
      <family val="2"/>
      <scheme val="minor"/>
    </font>
    <font>
      <b/>
      <sz val="18"/>
      <color theme="1"/>
      <name val="Calibri"/>
      <family val="2"/>
      <scheme val="minor"/>
    </font>
    <font>
      <b/>
      <sz val="12"/>
      <color theme="0"/>
      <name val="Calibri"/>
      <family val="2"/>
      <scheme val="minor"/>
    </font>
    <font>
      <sz val="12"/>
      <color theme="1"/>
      <name val="Calibri"/>
      <family val="2"/>
      <scheme val="minor"/>
    </font>
    <font>
      <b/>
      <sz val="12"/>
      <color theme="1"/>
      <name val="Calibri"/>
      <family val="2"/>
    </font>
    <font>
      <b/>
      <sz val="12"/>
      <color rgb="FFC00000"/>
      <name val="Calibri"/>
      <family val="2"/>
      <scheme val="minor"/>
    </font>
    <font>
      <b/>
      <sz val="16"/>
      <color theme="1"/>
      <name val="Calibri"/>
      <family val="2"/>
      <scheme val="minor"/>
    </font>
    <font>
      <sz val="16"/>
      <color theme="1"/>
      <name val="Calibri"/>
      <family val="2"/>
      <scheme val="minor"/>
    </font>
    <font>
      <b/>
      <sz val="12"/>
      <color theme="0" tint="-0.249977111117893"/>
      <name val="Calibri"/>
      <family val="2"/>
      <scheme val="minor"/>
    </font>
    <font>
      <b/>
      <sz val="24"/>
      <color theme="0" tint="-0.14999847407452621"/>
      <name val="Calibri"/>
      <family val="2"/>
      <scheme val="minor"/>
    </font>
    <font>
      <b/>
      <sz val="24"/>
      <color theme="1"/>
      <name val="Calibri"/>
      <family val="2"/>
      <scheme val="minor"/>
    </font>
    <font>
      <sz val="14"/>
      <color theme="1"/>
      <name val="Calibri"/>
      <family val="2"/>
      <scheme val="minor"/>
    </font>
    <font>
      <b/>
      <i/>
      <sz val="14"/>
      <color theme="1"/>
      <name val="Calibri"/>
      <family val="2"/>
      <scheme val="minor"/>
    </font>
    <font>
      <b/>
      <i/>
      <sz val="12"/>
      <color theme="1"/>
      <name val="Calibri"/>
      <family val="2"/>
      <scheme val="minor"/>
    </font>
  </fonts>
  <fills count="18">
    <fill>
      <patternFill patternType="none"/>
    </fill>
    <fill>
      <patternFill patternType="gray125"/>
    </fill>
    <fill>
      <patternFill patternType="solid">
        <fgColor rgb="FFFF99CC"/>
        <bgColor indexed="64"/>
      </patternFill>
    </fill>
    <fill>
      <patternFill patternType="solid">
        <fgColor rgb="FF990000"/>
        <bgColor indexed="64"/>
      </patternFill>
    </fill>
    <fill>
      <patternFill patternType="solid">
        <fgColor rgb="FFFF0000"/>
        <bgColor indexed="64"/>
      </patternFill>
    </fill>
    <fill>
      <patternFill patternType="solid">
        <fgColor theme="9"/>
        <bgColor indexed="64"/>
      </patternFill>
    </fill>
    <fill>
      <patternFill patternType="solid">
        <fgColor rgb="FFFFC000"/>
        <bgColor indexed="64"/>
      </patternFill>
    </fill>
    <fill>
      <patternFill patternType="solid">
        <fgColor theme="0" tint="-0.34998626667073579"/>
        <bgColor indexed="64"/>
      </patternFill>
    </fill>
    <fill>
      <patternFill patternType="solid">
        <fgColor rgb="FF99FF99"/>
        <bgColor indexed="64"/>
      </patternFill>
    </fill>
    <fill>
      <patternFill patternType="solid">
        <fgColor rgb="FFFFFF00"/>
        <bgColor indexed="64"/>
      </patternFill>
    </fill>
    <fill>
      <patternFill patternType="solid">
        <fgColor rgb="FF00B050"/>
        <bgColor indexed="64"/>
      </patternFill>
    </fill>
    <fill>
      <patternFill patternType="solid">
        <fgColor rgb="FF66CCFF"/>
        <bgColor indexed="64"/>
      </patternFill>
    </fill>
    <fill>
      <patternFill patternType="solid">
        <fgColor rgb="FF00B0F0"/>
        <bgColor indexed="64"/>
      </patternFill>
    </fill>
    <fill>
      <patternFill patternType="solid">
        <fgColor rgb="FF0070C0"/>
        <bgColor indexed="64"/>
      </patternFill>
    </fill>
    <fill>
      <patternFill patternType="solid">
        <fgColor rgb="FF7030A0"/>
        <bgColor indexed="64"/>
      </patternFill>
    </fill>
    <fill>
      <patternFill patternType="solid">
        <fgColor rgb="FFFDE7FF"/>
        <bgColor indexed="64"/>
      </patternFill>
    </fill>
    <fill>
      <patternFill patternType="solid">
        <fgColor rgb="FFCCFFCC"/>
        <bgColor indexed="64"/>
      </patternFill>
    </fill>
    <fill>
      <patternFill patternType="solid">
        <fgColor rgb="FFCCECFF"/>
        <bgColor indexed="64"/>
      </patternFill>
    </fill>
  </fills>
  <borders count="5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top style="medium">
        <color indexed="64"/>
      </top>
      <bottom/>
      <diagonal/>
    </border>
    <border>
      <left style="medium">
        <color rgb="FFC00000"/>
      </left>
      <right/>
      <top style="medium">
        <color rgb="FFC00000"/>
      </top>
      <bottom style="medium">
        <color rgb="FFC00000"/>
      </bottom>
      <diagonal/>
    </border>
    <border>
      <left style="medium">
        <color theme="9" tint="-0.24994659260841701"/>
      </left>
      <right style="medium">
        <color theme="9" tint="-0.24994659260841701"/>
      </right>
      <top style="medium">
        <color theme="9" tint="-0.24994659260841701"/>
      </top>
      <bottom style="medium">
        <color theme="9" tint="-0.24994659260841701"/>
      </bottom>
      <diagonal/>
    </border>
    <border>
      <left style="medium">
        <color theme="9" tint="-0.24994659260841701"/>
      </left>
      <right/>
      <top style="medium">
        <color theme="9" tint="-0.24994659260841701"/>
      </top>
      <bottom style="medium">
        <color theme="9" tint="-0.24994659260841701"/>
      </bottom>
      <diagonal/>
    </border>
    <border>
      <left/>
      <right style="medium">
        <color rgb="FFC00000"/>
      </right>
      <top style="medium">
        <color rgb="FFC00000"/>
      </top>
      <bottom style="medium">
        <color rgb="FFC00000"/>
      </bottom>
      <diagonal/>
    </border>
    <border>
      <left/>
      <right/>
      <top style="medium">
        <color rgb="FFC00000"/>
      </top>
      <bottom style="medium">
        <color rgb="FFC00000"/>
      </bottom>
      <diagonal/>
    </border>
    <border>
      <left/>
      <right style="medium">
        <color theme="9" tint="-0.24994659260841701"/>
      </right>
      <top style="medium">
        <color theme="9" tint="-0.24994659260841701"/>
      </top>
      <bottom style="medium">
        <color theme="9" tint="-0.24994659260841701"/>
      </bottom>
      <diagonal/>
    </border>
    <border>
      <left/>
      <right/>
      <top style="medium">
        <color theme="9" tint="-0.24994659260841701"/>
      </top>
      <bottom style="medium">
        <color theme="9" tint="-0.24994659260841701"/>
      </bottom>
      <diagonal/>
    </border>
    <border>
      <left style="medium">
        <color rgb="FFC00000"/>
      </left>
      <right style="medium">
        <color rgb="FFC00000"/>
      </right>
      <top style="medium">
        <color rgb="FFC00000"/>
      </top>
      <bottom style="medium">
        <color rgb="FFC00000"/>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style="medium">
        <color rgb="FFC00000"/>
      </top>
      <bottom style="medium">
        <color rgb="FFC00000"/>
      </bottom>
      <diagonal/>
    </border>
  </borders>
  <cellStyleXfs count="3">
    <xf numFmtId="0" fontId="0" fillId="0" borderId="0"/>
    <xf numFmtId="0" fontId="18" fillId="0" borderId="0" applyNumberFormat="0" applyFill="0" applyBorder="0" applyAlignment="0" applyProtection="0"/>
    <xf numFmtId="9" fontId="10" fillId="0" borderId="0" applyFont="0" applyFill="0" applyBorder="0" applyAlignment="0" applyProtection="0"/>
  </cellStyleXfs>
  <cellXfs count="255">
    <xf numFmtId="0" fontId="0" fillId="0" borderId="0" xfId="0"/>
    <xf numFmtId="0" fontId="12" fillId="0" borderId="0" xfId="0" applyFont="1" applyAlignment="1">
      <alignment horizontal="center" vertical="center" textRotation="90" shrinkToFit="1"/>
    </xf>
    <xf numFmtId="0" fontId="12" fillId="0" borderId="0" xfId="0" applyFont="1" applyAlignment="1">
      <alignment horizontal="center" vertical="center" shrinkToFit="1"/>
    </xf>
    <xf numFmtId="0" fontId="11" fillId="3" borderId="2" xfId="0" applyFont="1" applyFill="1" applyBorder="1" applyAlignment="1">
      <alignment horizontal="center"/>
    </xf>
    <xf numFmtId="0" fontId="12" fillId="0" borderId="3" xfId="0" applyFont="1" applyBorder="1" applyAlignment="1">
      <alignment horizontal="center"/>
    </xf>
    <xf numFmtId="0" fontId="11" fillId="3" borderId="5" xfId="0" applyFont="1" applyFill="1" applyBorder="1" applyAlignment="1">
      <alignment horizontal="center"/>
    </xf>
    <xf numFmtId="0" fontId="12" fillId="0" borderId="6" xfId="0" applyFont="1" applyBorder="1" applyAlignment="1">
      <alignment horizontal="center"/>
    </xf>
    <xf numFmtId="0" fontId="12" fillId="4" borderId="5" xfId="0" applyFont="1" applyFill="1" applyBorder="1" applyAlignment="1">
      <alignment horizontal="center"/>
    </xf>
    <xf numFmtId="0" fontId="12" fillId="5" borderId="5" xfId="0" applyFont="1" applyFill="1" applyBorder="1" applyAlignment="1">
      <alignment horizontal="center"/>
    </xf>
    <xf numFmtId="0" fontId="12" fillId="6" borderId="5" xfId="0" applyFont="1" applyFill="1" applyBorder="1" applyAlignment="1">
      <alignment horizontal="center"/>
    </xf>
    <xf numFmtId="0" fontId="12" fillId="7" borderId="8" xfId="0" applyFont="1" applyFill="1" applyBorder="1" applyAlignment="1">
      <alignment horizontal="center"/>
    </xf>
    <xf numFmtId="0" fontId="12" fillId="0" borderId="9" xfId="0" applyFont="1" applyBorder="1" applyAlignment="1">
      <alignment horizontal="center"/>
    </xf>
    <xf numFmtId="0" fontId="12" fillId="9" borderId="2" xfId="0" applyFont="1" applyFill="1" applyBorder="1" applyAlignment="1">
      <alignment horizontal="center"/>
    </xf>
    <xf numFmtId="0" fontId="12" fillId="9" borderId="5" xfId="0" applyFont="1" applyFill="1" applyBorder="1" applyAlignment="1">
      <alignment horizontal="center"/>
    </xf>
    <xf numFmtId="0" fontId="12" fillId="10" borderId="5" xfId="0" applyFont="1" applyFill="1" applyBorder="1" applyAlignment="1">
      <alignment horizontal="center"/>
    </xf>
    <xf numFmtId="0" fontId="12" fillId="12" borderId="2" xfId="0" applyFont="1" applyFill="1" applyBorder="1" applyAlignment="1">
      <alignment horizontal="center"/>
    </xf>
    <xf numFmtId="0" fontId="12" fillId="12" borderId="5" xfId="0" applyFont="1" applyFill="1" applyBorder="1" applyAlignment="1">
      <alignment horizontal="center"/>
    </xf>
    <xf numFmtId="0" fontId="12" fillId="13" borderId="5" xfId="0" applyFont="1" applyFill="1" applyBorder="1" applyAlignment="1">
      <alignment horizontal="center"/>
    </xf>
    <xf numFmtId="0" fontId="13" fillId="0" borderId="6" xfId="0" applyFont="1" applyBorder="1" applyAlignment="1">
      <alignment horizontal="center"/>
    </xf>
    <xf numFmtId="0" fontId="12" fillId="14" borderId="5" xfId="0" applyFont="1" applyFill="1" applyBorder="1" applyAlignment="1">
      <alignment horizontal="center"/>
    </xf>
    <xf numFmtId="0" fontId="12" fillId="0" borderId="0" xfId="0" applyFont="1"/>
    <xf numFmtId="0" fontId="14" fillId="0" borderId="0" xfId="0" applyFont="1"/>
    <xf numFmtId="0" fontId="16" fillId="0" borderId="0" xfId="0" applyFont="1"/>
    <xf numFmtId="0" fontId="17" fillId="0" borderId="0" xfId="0" applyFont="1"/>
    <xf numFmtId="9" fontId="12" fillId="0" borderId="0" xfId="0" applyNumberFormat="1" applyFont="1" applyBorder="1" applyAlignment="1">
      <alignment horizontal="center"/>
    </xf>
    <xf numFmtId="9" fontId="12" fillId="15" borderId="0" xfId="0" applyNumberFormat="1" applyFont="1" applyFill="1" applyBorder="1" applyAlignment="1">
      <alignment horizontal="center"/>
    </xf>
    <xf numFmtId="9" fontId="12" fillId="16" borderId="0" xfId="0" applyNumberFormat="1" applyFont="1" applyFill="1" applyBorder="1" applyAlignment="1">
      <alignment horizontal="center"/>
    </xf>
    <xf numFmtId="9" fontId="12" fillId="17" borderId="0" xfId="0" applyNumberFormat="1" applyFont="1" applyFill="1" applyBorder="1" applyAlignment="1">
      <alignment horizontal="center"/>
    </xf>
    <xf numFmtId="0" fontId="14" fillId="0" borderId="0" xfId="0" applyFont="1" applyAlignment="1">
      <alignment horizontal="center"/>
    </xf>
    <xf numFmtId="0" fontId="19" fillId="0" borderId="0" xfId="0" applyFont="1" applyAlignment="1">
      <alignment horizontal="center" vertical="center"/>
    </xf>
    <xf numFmtId="0" fontId="0" fillId="0" borderId="0" xfId="0" applyAlignment="1">
      <alignment horizontal="center"/>
    </xf>
    <xf numFmtId="0" fontId="15" fillId="0" borderId="0" xfId="0" applyFont="1" applyAlignment="1">
      <alignment horizontal="center" vertical="center" textRotation="90" shrinkToFit="1"/>
    </xf>
    <xf numFmtId="0" fontId="15" fillId="0" borderId="0" xfId="0" applyFont="1" applyAlignment="1">
      <alignment horizontal="center" vertical="center" shrinkToFit="1"/>
    </xf>
    <xf numFmtId="0" fontId="15" fillId="0" borderId="0" xfId="0" applyFont="1" applyAlignment="1">
      <alignment horizontal="center" vertical="center" textRotation="180" shrinkToFit="1"/>
    </xf>
    <xf numFmtId="0" fontId="20" fillId="3" borderId="2" xfId="0" applyFont="1" applyFill="1" applyBorder="1" applyAlignment="1">
      <alignment horizontal="center"/>
    </xf>
    <xf numFmtId="0" fontId="15" fillId="0" borderId="3" xfId="0" applyFont="1" applyBorder="1" applyAlignment="1">
      <alignment horizontal="center"/>
    </xf>
    <xf numFmtId="0" fontId="20" fillId="3" borderId="5" xfId="0" applyFont="1" applyFill="1" applyBorder="1" applyAlignment="1">
      <alignment horizontal="center"/>
    </xf>
    <xf numFmtId="0" fontId="15" fillId="0" borderId="6" xfId="0" applyFont="1" applyBorder="1" applyAlignment="1">
      <alignment horizontal="center"/>
    </xf>
    <xf numFmtId="0" fontId="15" fillId="4" borderId="5" xfId="0" applyFont="1" applyFill="1" applyBorder="1" applyAlignment="1">
      <alignment horizontal="center"/>
    </xf>
    <xf numFmtId="0" fontId="15" fillId="5" borderId="5" xfId="0" applyFont="1" applyFill="1" applyBorder="1" applyAlignment="1">
      <alignment horizontal="center"/>
    </xf>
    <xf numFmtId="0" fontId="15" fillId="6" borderId="5" xfId="0" applyFont="1" applyFill="1" applyBorder="1" applyAlignment="1">
      <alignment horizontal="center"/>
    </xf>
    <xf numFmtId="0" fontId="15" fillId="7" borderId="8" xfId="0" applyFont="1" applyFill="1" applyBorder="1" applyAlignment="1">
      <alignment horizontal="center"/>
    </xf>
    <xf numFmtId="0" fontId="15" fillId="0" borderId="9" xfId="0" applyFont="1" applyBorder="1" applyAlignment="1">
      <alignment horizontal="center"/>
    </xf>
    <xf numFmtId="0" fontId="15" fillId="9" borderId="2" xfId="0" applyFont="1" applyFill="1" applyBorder="1" applyAlignment="1">
      <alignment horizontal="center"/>
    </xf>
    <xf numFmtId="0" fontId="15" fillId="9" borderId="5" xfId="0" applyFont="1" applyFill="1" applyBorder="1" applyAlignment="1">
      <alignment horizontal="center"/>
    </xf>
    <xf numFmtId="0" fontId="15" fillId="10" borderId="5" xfId="0" applyFont="1" applyFill="1" applyBorder="1" applyAlignment="1">
      <alignment horizontal="center"/>
    </xf>
    <xf numFmtId="0" fontId="15" fillId="12" borderId="2" xfId="0" applyFont="1" applyFill="1" applyBorder="1" applyAlignment="1">
      <alignment horizontal="center"/>
    </xf>
    <xf numFmtId="0" fontId="15" fillId="12" borderId="5" xfId="0" applyFont="1" applyFill="1" applyBorder="1" applyAlignment="1">
      <alignment horizontal="center"/>
    </xf>
    <xf numFmtId="0" fontId="22" fillId="0" borderId="6" xfId="0" applyFont="1" applyBorder="1" applyAlignment="1">
      <alignment horizontal="center"/>
    </xf>
    <xf numFmtId="0" fontId="15" fillId="14" borderId="5" xfId="0" applyFont="1" applyFill="1" applyBorder="1" applyAlignment="1">
      <alignment horizontal="center"/>
    </xf>
    <xf numFmtId="9" fontId="15" fillId="15" borderId="1" xfId="0" applyNumberFormat="1" applyFont="1" applyFill="1" applyBorder="1" applyAlignment="1">
      <alignment horizontal="center"/>
    </xf>
    <xf numFmtId="164" fontId="15" fillId="15" borderId="3" xfId="0" applyNumberFormat="1" applyFont="1" applyFill="1" applyBorder="1" applyAlignment="1">
      <alignment horizontal="center"/>
    </xf>
    <xf numFmtId="9" fontId="15" fillId="0" borderId="4" xfId="0" applyNumberFormat="1" applyFont="1" applyBorder="1" applyAlignment="1">
      <alignment horizontal="center"/>
    </xf>
    <xf numFmtId="164" fontId="15" fillId="0" borderId="6" xfId="0" applyNumberFormat="1" applyFont="1" applyBorder="1" applyAlignment="1">
      <alignment horizontal="center"/>
    </xf>
    <xf numFmtId="9" fontId="15" fillId="15" borderId="4" xfId="0" applyNumberFormat="1" applyFont="1" applyFill="1" applyBorder="1" applyAlignment="1">
      <alignment horizontal="center"/>
    </xf>
    <xf numFmtId="164" fontId="15" fillId="15" borderId="6" xfId="0" applyNumberFormat="1" applyFont="1" applyFill="1" applyBorder="1" applyAlignment="1">
      <alignment horizontal="center"/>
    </xf>
    <xf numFmtId="9" fontId="15" fillId="16" borderId="4" xfId="0" applyNumberFormat="1" applyFont="1" applyFill="1" applyBorder="1" applyAlignment="1">
      <alignment horizontal="center"/>
    </xf>
    <xf numFmtId="164" fontId="15" fillId="16" borderId="6" xfId="0" applyNumberFormat="1" applyFont="1" applyFill="1" applyBorder="1" applyAlignment="1">
      <alignment horizontal="center"/>
    </xf>
    <xf numFmtId="9" fontId="15" fillId="17" borderId="4" xfId="0" applyNumberFormat="1" applyFont="1" applyFill="1" applyBorder="1" applyAlignment="1">
      <alignment horizontal="center"/>
    </xf>
    <xf numFmtId="164" fontId="15" fillId="17" borderId="6" xfId="0" applyNumberFormat="1" applyFont="1" applyFill="1" applyBorder="1" applyAlignment="1">
      <alignment horizontal="center"/>
    </xf>
    <xf numFmtId="9" fontId="15" fillId="17" borderId="7" xfId="0" applyNumberFormat="1" applyFont="1" applyFill="1" applyBorder="1" applyAlignment="1">
      <alignment horizontal="center"/>
    </xf>
    <xf numFmtId="164" fontId="15" fillId="17" borderId="9" xfId="0" applyNumberFormat="1" applyFont="1" applyFill="1" applyBorder="1" applyAlignment="1">
      <alignment horizontal="center"/>
    </xf>
    <xf numFmtId="9" fontId="15" fillId="0" borderId="7" xfId="0" applyNumberFormat="1" applyFont="1" applyBorder="1" applyAlignment="1">
      <alignment horizontal="center"/>
    </xf>
    <xf numFmtId="164" fontId="15" fillId="0" borderId="9" xfId="0" applyNumberFormat="1" applyFont="1" applyBorder="1" applyAlignment="1">
      <alignment horizontal="center"/>
    </xf>
    <xf numFmtId="9" fontId="15" fillId="17" borderId="10" xfId="0" applyNumberFormat="1" applyFont="1" applyFill="1" applyBorder="1" applyAlignment="1">
      <alignment horizontal="center"/>
    </xf>
    <xf numFmtId="164" fontId="15" fillId="17" borderId="11" xfId="0" applyNumberFormat="1" applyFont="1" applyFill="1" applyBorder="1" applyAlignment="1">
      <alignment horizontal="center"/>
    </xf>
    <xf numFmtId="9" fontId="15" fillId="16" borderId="1" xfId="0" applyNumberFormat="1" applyFont="1" applyFill="1" applyBorder="1" applyAlignment="1">
      <alignment horizontal="center"/>
    </xf>
    <xf numFmtId="164" fontId="15" fillId="16" borderId="3" xfId="0" applyNumberFormat="1" applyFont="1" applyFill="1" applyBorder="1" applyAlignment="1">
      <alignment horizontal="center"/>
    </xf>
    <xf numFmtId="9" fontId="15" fillId="16" borderId="7" xfId="0" applyNumberFormat="1" applyFont="1" applyFill="1" applyBorder="1" applyAlignment="1">
      <alignment horizontal="center"/>
    </xf>
    <xf numFmtId="164" fontId="15" fillId="16" borderId="9" xfId="0" applyNumberFormat="1" applyFont="1" applyFill="1" applyBorder="1" applyAlignment="1">
      <alignment horizontal="center"/>
    </xf>
    <xf numFmtId="0" fontId="15" fillId="0" borderId="12" xfId="0" applyFont="1" applyBorder="1" applyAlignment="1">
      <alignment horizontal="center"/>
    </xf>
    <xf numFmtId="0" fontId="15" fillId="0" borderId="13" xfId="0" applyFont="1" applyBorder="1" applyAlignment="1">
      <alignment horizontal="center"/>
    </xf>
    <xf numFmtId="0" fontId="15" fillId="0" borderId="14" xfId="0" applyFont="1" applyBorder="1" applyAlignment="1">
      <alignment horizontal="center"/>
    </xf>
    <xf numFmtId="0" fontId="15" fillId="15" borderId="1" xfId="0" applyFont="1" applyFill="1" applyBorder="1" applyAlignment="1" applyProtection="1">
      <alignment horizontal="center"/>
      <protection locked="0"/>
    </xf>
    <xf numFmtId="0" fontId="15" fillId="15" borderId="2" xfId="0" applyFont="1" applyFill="1" applyBorder="1" applyAlignment="1" applyProtection="1">
      <alignment horizontal="center"/>
      <protection locked="0"/>
    </xf>
    <xf numFmtId="0" fontId="15" fillId="15" borderId="3" xfId="0" applyFont="1" applyFill="1" applyBorder="1" applyAlignment="1" applyProtection="1">
      <alignment horizontal="center"/>
      <protection locked="0"/>
    </xf>
    <xf numFmtId="0" fontId="15" fillId="0" borderId="4" xfId="0" applyFont="1" applyBorder="1" applyAlignment="1" applyProtection="1">
      <alignment horizontal="center"/>
      <protection locked="0"/>
    </xf>
    <xf numFmtId="0" fontId="15" fillId="0" borderId="5" xfId="0" applyFont="1" applyBorder="1" applyAlignment="1" applyProtection="1">
      <alignment horizontal="center"/>
      <protection locked="0"/>
    </xf>
    <xf numFmtId="0" fontId="15" fillId="0" borderId="6" xfId="0" applyFont="1" applyBorder="1" applyAlignment="1" applyProtection="1">
      <alignment horizontal="center"/>
      <protection locked="0"/>
    </xf>
    <xf numFmtId="0" fontId="15" fillId="15" borderId="4" xfId="0" applyFont="1" applyFill="1" applyBorder="1" applyAlignment="1" applyProtection="1">
      <alignment horizontal="center"/>
      <protection locked="0"/>
    </xf>
    <xf numFmtId="0" fontId="15" fillId="15" borderId="5" xfId="0" applyFont="1" applyFill="1" applyBorder="1" applyAlignment="1" applyProtection="1">
      <alignment horizontal="center"/>
      <protection locked="0"/>
    </xf>
    <xf numFmtId="0" fontId="15" fillId="15" borderId="6" xfId="0" applyFont="1" applyFill="1" applyBorder="1" applyAlignment="1" applyProtection="1">
      <alignment horizontal="center"/>
      <protection locked="0"/>
    </xf>
    <xf numFmtId="0" fontId="15" fillId="0" borderId="7" xfId="0" applyFont="1" applyBorder="1" applyAlignment="1" applyProtection="1">
      <alignment horizontal="center"/>
      <protection locked="0"/>
    </xf>
    <xf numFmtId="0" fontId="15" fillId="0" borderId="8" xfId="0" applyFont="1" applyBorder="1" applyAlignment="1" applyProtection="1">
      <alignment horizontal="center"/>
      <protection locked="0"/>
    </xf>
    <xf numFmtId="0" fontId="15" fillId="0" borderId="9" xfId="0" applyFont="1" applyBorder="1" applyAlignment="1" applyProtection="1">
      <alignment horizontal="center"/>
      <protection locked="0"/>
    </xf>
    <xf numFmtId="0" fontId="15" fillId="16" borderId="1" xfId="0" applyFont="1" applyFill="1" applyBorder="1" applyAlignment="1" applyProtection="1">
      <alignment horizontal="center"/>
      <protection locked="0"/>
    </xf>
    <xf numFmtId="0" fontId="15" fillId="16" borderId="2" xfId="0" applyFont="1" applyFill="1" applyBorder="1" applyAlignment="1" applyProtection="1">
      <alignment horizontal="center"/>
      <protection locked="0"/>
    </xf>
    <xf numFmtId="0" fontId="15" fillId="16" borderId="3" xfId="0" applyFont="1" applyFill="1" applyBorder="1" applyAlignment="1" applyProtection="1">
      <alignment horizontal="center"/>
      <protection locked="0"/>
    </xf>
    <xf numFmtId="0" fontId="15" fillId="16" borderId="4" xfId="0" applyFont="1" applyFill="1" applyBorder="1" applyAlignment="1" applyProtection="1">
      <alignment horizontal="center"/>
      <protection locked="0"/>
    </xf>
    <xf numFmtId="0" fontId="15" fillId="16" borderId="5" xfId="0" applyFont="1" applyFill="1" applyBorder="1" applyAlignment="1" applyProtection="1">
      <alignment horizontal="center"/>
      <protection locked="0"/>
    </xf>
    <xf numFmtId="0" fontId="15" fillId="16" borderId="6" xfId="0" applyFont="1" applyFill="1" applyBorder="1" applyAlignment="1" applyProtection="1">
      <alignment horizontal="center"/>
      <protection locked="0"/>
    </xf>
    <xf numFmtId="0" fontId="15" fillId="16" borderId="7" xfId="0" applyFont="1" applyFill="1" applyBorder="1" applyAlignment="1" applyProtection="1">
      <alignment horizontal="center"/>
      <protection locked="0"/>
    </xf>
    <xf numFmtId="0" fontId="15" fillId="16" borderId="8" xfId="0" applyFont="1" applyFill="1" applyBorder="1" applyAlignment="1" applyProtection="1">
      <alignment horizontal="center"/>
      <protection locked="0"/>
    </xf>
    <xf numFmtId="0" fontId="15" fillId="16" borderId="9" xfId="0" applyFont="1" applyFill="1" applyBorder="1" applyAlignment="1" applyProtection="1">
      <alignment horizontal="center"/>
      <protection locked="0"/>
    </xf>
    <xf numFmtId="0" fontId="15" fillId="17" borderId="1" xfId="0" applyFont="1" applyFill="1" applyBorder="1" applyAlignment="1" applyProtection="1">
      <alignment horizontal="center"/>
      <protection locked="0"/>
    </xf>
    <xf numFmtId="0" fontId="15" fillId="17" borderId="2" xfId="0" applyFont="1" applyFill="1" applyBorder="1" applyAlignment="1" applyProtection="1">
      <alignment horizontal="center"/>
      <protection locked="0"/>
    </xf>
    <xf numFmtId="0" fontId="15" fillId="17" borderId="3" xfId="0" applyFont="1" applyFill="1" applyBorder="1" applyAlignment="1" applyProtection="1">
      <alignment horizontal="center"/>
      <protection locked="0"/>
    </xf>
    <xf numFmtId="0" fontId="15" fillId="17" borderId="4" xfId="0" applyFont="1" applyFill="1" applyBorder="1" applyAlignment="1" applyProtection="1">
      <alignment horizontal="center"/>
      <protection locked="0"/>
    </xf>
    <xf numFmtId="0" fontId="15" fillId="17" borderId="5" xfId="0" applyFont="1" applyFill="1" applyBorder="1" applyAlignment="1" applyProtection="1">
      <alignment horizontal="center"/>
      <protection locked="0"/>
    </xf>
    <xf numFmtId="0" fontId="15" fillId="17" borderId="6" xfId="0" applyFont="1" applyFill="1" applyBorder="1" applyAlignment="1" applyProtection="1">
      <alignment horizontal="center"/>
      <protection locked="0"/>
    </xf>
    <xf numFmtId="0" fontId="15" fillId="17" borderId="7" xfId="0" applyFont="1" applyFill="1" applyBorder="1" applyAlignment="1" applyProtection="1">
      <alignment horizontal="center"/>
      <protection locked="0"/>
    </xf>
    <xf numFmtId="0" fontId="15" fillId="17" borderId="8" xfId="0" applyFont="1" applyFill="1" applyBorder="1" applyAlignment="1" applyProtection="1">
      <alignment horizontal="center"/>
      <protection locked="0"/>
    </xf>
    <xf numFmtId="0" fontId="15" fillId="17" borderId="9" xfId="0" applyFont="1" applyFill="1" applyBorder="1" applyAlignment="1" applyProtection="1">
      <alignment horizontal="center"/>
      <protection locked="0"/>
    </xf>
    <xf numFmtId="0" fontId="17" fillId="0" borderId="15" xfId="0" applyFont="1" applyBorder="1" applyAlignment="1">
      <alignment horizontal="center" vertical="center"/>
    </xf>
    <xf numFmtId="165" fontId="12" fillId="15" borderId="0" xfId="0" applyNumberFormat="1" applyFont="1" applyFill="1" applyBorder="1" applyAlignment="1">
      <alignment horizontal="center"/>
    </xf>
    <xf numFmtId="3" fontId="12" fillId="15" borderId="0" xfId="0" applyNumberFormat="1" applyFont="1" applyFill="1" applyBorder="1" applyAlignment="1">
      <alignment horizontal="center"/>
    </xf>
    <xf numFmtId="3" fontId="12" fillId="0" borderId="0" xfId="0" applyNumberFormat="1" applyFont="1" applyBorder="1" applyAlignment="1">
      <alignment horizontal="center"/>
    </xf>
    <xf numFmtId="3" fontId="12" fillId="16" borderId="0" xfId="0" applyNumberFormat="1" applyFont="1" applyFill="1" applyBorder="1" applyAlignment="1">
      <alignment horizontal="center"/>
    </xf>
    <xf numFmtId="3" fontId="12" fillId="17" borderId="0" xfId="0" applyNumberFormat="1" applyFont="1" applyFill="1" applyBorder="1" applyAlignment="1">
      <alignment horizontal="center"/>
    </xf>
    <xf numFmtId="9" fontId="0" fillId="0" borderId="0" xfId="0" applyNumberFormat="1"/>
    <xf numFmtId="3" fontId="15" fillId="15" borderId="16" xfId="0" applyNumberFormat="1" applyFont="1" applyFill="1" applyBorder="1" applyAlignment="1">
      <alignment horizontal="center"/>
    </xf>
    <xf numFmtId="3" fontId="15" fillId="0" borderId="17" xfId="0" applyNumberFormat="1" applyFont="1" applyBorder="1" applyAlignment="1">
      <alignment horizontal="center"/>
    </xf>
    <xf numFmtId="3" fontId="15" fillId="15" borderId="17" xfId="0" applyNumberFormat="1" applyFont="1" applyFill="1" applyBorder="1" applyAlignment="1">
      <alignment horizontal="center"/>
    </xf>
    <xf numFmtId="3" fontId="15" fillId="0" borderId="18" xfId="0" applyNumberFormat="1" applyFont="1" applyBorder="1" applyAlignment="1">
      <alignment horizontal="center"/>
    </xf>
    <xf numFmtId="3" fontId="15" fillId="16" borderId="16" xfId="0" applyNumberFormat="1" applyFont="1" applyFill="1" applyBorder="1" applyAlignment="1">
      <alignment horizontal="center"/>
    </xf>
    <xf numFmtId="3" fontId="15" fillId="16" borderId="17" xfId="0" applyNumberFormat="1" applyFont="1" applyFill="1" applyBorder="1" applyAlignment="1">
      <alignment horizontal="center"/>
    </xf>
    <xf numFmtId="3" fontId="15" fillId="16" borderId="18" xfId="0" applyNumberFormat="1" applyFont="1" applyFill="1" applyBorder="1" applyAlignment="1">
      <alignment horizontal="center"/>
    </xf>
    <xf numFmtId="3" fontId="15" fillId="17" borderId="19" xfId="0" applyNumberFormat="1" applyFont="1" applyFill="1" applyBorder="1" applyAlignment="1">
      <alignment horizontal="center"/>
    </xf>
    <xf numFmtId="3" fontId="15" fillId="17" borderId="17" xfId="0" applyNumberFormat="1" applyFont="1" applyFill="1" applyBorder="1" applyAlignment="1">
      <alignment horizontal="center"/>
    </xf>
    <xf numFmtId="3" fontId="15" fillId="17" borderId="18" xfId="0" applyNumberFormat="1" applyFont="1" applyFill="1" applyBorder="1" applyAlignment="1">
      <alignment horizontal="center"/>
    </xf>
    <xf numFmtId="166" fontId="10" fillId="0" borderId="0" xfId="2" applyNumberFormat="1" applyFont="1"/>
    <xf numFmtId="0" fontId="15" fillId="0" borderId="0" xfId="0" applyFont="1" applyAlignment="1">
      <alignment horizontal="center" vertical="center"/>
    </xf>
    <xf numFmtId="166" fontId="15" fillId="0" borderId="0" xfId="2" applyNumberFormat="1" applyFont="1" applyAlignment="1">
      <alignment horizontal="center" vertical="center"/>
    </xf>
    <xf numFmtId="0" fontId="20" fillId="13" borderId="5" xfId="0" applyFont="1" applyFill="1" applyBorder="1" applyAlignment="1">
      <alignment horizontal="center"/>
    </xf>
    <xf numFmtId="0" fontId="15" fillId="0" borderId="0" xfId="0" applyFont="1" applyBorder="1" applyAlignment="1" applyProtection="1">
      <protection locked="0"/>
    </xf>
    <xf numFmtId="0" fontId="12" fillId="0" borderId="0" xfId="0" applyFont="1" applyAlignment="1"/>
    <xf numFmtId="0" fontId="12" fillId="0" borderId="0" xfId="0" applyFont="1" applyBorder="1" applyAlignment="1" applyProtection="1">
      <protection locked="0"/>
    </xf>
    <xf numFmtId="8" fontId="15" fillId="0" borderId="0" xfId="0" applyNumberFormat="1" applyFont="1" applyAlignment="1">
      <alignment horizontal="center" vertical="center"/>
    </xf>
    <xf numFmtId="8" fontId="15" fillId="0" borderId="28" xfId="0" applyNumberFormat="1" applyFont="1" applyBorder="1" applyAlignment="1">
      <alignment horizontal="center" vertical="center"/>
    </xf>
    <xf numFmtId="0" fontId="14" fillId="0" borderId="0" xfId="0" applyFont="1" applyAlignment="1"/>
    <xf numFmtId="0" fontId="12" fillId="0" borderId="0" xfId="0" applyFont="1" applyAlignment="1"/>
    <xf numFmtId="0" fontId="0" fillId="0" borderId="0" xfId="0" applyAlignment="1"/>
    <xf numFmtId="0" fontId="15" fillId="0" borderId="0" xfId="0" applyFont="1"/>
    <xf numFmtId="0" fontId="15" fillId="0" borderId="0" xfId="0" applyFont="1" applyAlignment="1">
      <alignment horizontal="center"/>
    </xf>
    <xf numFmtId="14" fontId="15" fillId="0" borderId="0" xfId="0" applyNumberFormat="1" applyFont="1" applyAlignment="1">
      <alignment horizontal="center"/>
    </xf>
    <xf numFmtId="14" fontId="0" fillId="0" borderId="0" xfId="0" applyNumberFormat="1"/>
    <xf numFmtId="0" fontId="15" fillId="0" borderId="0" xfId="0" applyFont="1" applyBorder="1" applyAlignment="1">
      <alignment horizontal="center"/>
    </xf>
    <xf numFmtId="0" fontId="15" fillId="0" borderId="0" xfId="0" applyFont="1" applyAlignment="1">
      <alignment horizontal="left"/>
    </xf>
    <xf numFmtId="0" fontId="15" fillId="0" borderId="0" xfId="0" applyFont="1" applyAlignment="1">
      <alignment horizontal="left" vertical="center"/>
    </xf>
    <xf numFmtId="0" fontId="22" fillId="0" borderId="3" xfId="0" applyFont="1" applyBorder="1" applyAlignment="1">
      <alignment horizontal="center"/>
    </xf>
    <xf numFmtId="0" fontId="15" fillId="0" borderId="46"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48" xfId="0" applyFont="1" applyBorder="1" applyAlignment="1">
      <alignment horizontal="center" vertical="center" wrapText="1"/>
    </xf>
    <xf numFmtId="164" fontId="15" fillId="0" borderId="38" xfId="0" applyNumberFormat="1" applyFont="1" applyBorder="1" applyAlignment="1">
      <alignment horizontal="center"/>
    </xf>
    <xf numFmtId="164" fontId="15" fillId="0" borderId="39" xfId="0" applyNumberFormat="1" applyFont="1" applyBorder="1" applyAlignment="1">
      <alignment horizontal="center"/>
    </xf>
    <xf numFmtId="164" fontId="23" fillId="0" borderId="14" xfId="0" applyNumberFormat="1" applyFont="1" applyBorder="1" applyAlignment="1">
      <alignment horizontal="center"/>
    </xf>
    <xf numFmtId="14" fontId="15" fillId="0" borderId="37" xfId="0" applyNumberFormat="1" applyFont="1" applyBorder="1" applyAlignment="1">
      <alignment horizontal="center" vertical="center"/>
    </xf>
    <xf numFmtId="0" fontId="15" fillId="2" borderId="1" xfId="0" applyFont="1" applyFill="1" applyBorder="1" applyAlignment="1">
      <alignment horizontal="center" vertical="center" textRotation="90"/>
    </xf>
    <xf numFmtId="0" fontId="15" fillId="2" borderId="4" xfId="0" applyFont="1" applyFill="1" applyBorder="1" applyAlignment="1">
      <alignment horizontal="center" vertical="center" textRotation="90"/>
    </xf>
    <xf numFmtId="0" fontId="15" fillId="2" borderId="7" xfId="0" applyFont="1" applyFill="1" applyBorder="1" applyAlignment="1">
      <alignment horizontal="center" vertical="center" textRotation="90"/>
    </xf>
    <xf numFmtId="0" fontId="15" fillId="8" borderId="1" xfId="0" applyFont="1" applyFill="1" applyBorder="1" applyAlignment="1">
      <alignment horizontal="center" vertical="center" textRotation="90"/>
    </xf>
    <xf numFmtId="0" fontId="21" fillId="8" borderId="4" xfId="0" applyFont="1" applyFill="1" applyBorder="1" applyAlignment="1">
      <alignment horizontal="center" vertical="center" textRotation="90"/>
    </xf>
    <xf numFmtId="0" fontId="21" fillId="8" borderId="7" xfId="0" applyFont="1" applyFill="1" applyBorder="1" applyAlignment="1">
      <alignment horizontal="center" vertical="center" textRotation="90"/>
    </xf>
    <xf numFmtId="0" fontId="15" fillId="11" borderId="1" xfId="0" applyFont="1" applyFill="1" applyBorder="1" applyAlignment="1">
      <alignment horizontal="center" vertical="center" textRotation="90"/>
    </xf>
    <xf numFmtId="0" fontId="21" fillId="11" borderId="4" xfId="0" applyFont="1" applyFill="1" applyBorder="1" applyAlignment="1">
      <alignment horizontal="center" vertical="center" textRotation="90"/>
    </xf>
    <xf numFmtId="0" fontId="21" fillId="11" borderId="7" xfId="0" applyFont="1" applyFill="1" applyBorder="1" applyAlignment="1">
      <alignment horizontal="center" vertical="center" textRotation="90"/>
    </xf>
    <xf numFmtId="0" fontId="0" fillId="0" borderId="0" xfId="0" applyAlignment="1"/>
    <xf numFmtId="0" fontId="24" fillId="0" borderId="20" xfId="0" applyFont="1" applyBorder="1" applyAlignment="1">
      <alignment horizontal="center" vertical="center" wrapText="1"/>
    </xf>
    <xf numFmtId="0" fontId="24" fillId="0" borderId="0" xfId="0" applyFont="1" applyAlignment="1">
      <alignment horizontal="center" vertical="center" wrapText="1"/>
    </xf>
    <xf numFmtId="0" fontId="15" fillId="0" borderId="20" xfId="0" applyFont="1" applyBorder="1" applyAlignment="1">
      <alignment horizontal="center" vertical="center"/>
    </xf>
    <xf numFmtId="0" fontId="15" fillId="0" borderId="0" xfId="0" applyFont="1" applyAlignment="1">
      <alignment horizontal="center" vertical="center"/>
    </xf>
    <xf numFmtId="0" fontId="0" fillId="0" borderId="0" xfId="0" applyAlignment="1">
      <alignment horizontal="center" vertical="center"/>
    </xf>
    <xf numFmtId="0" fontId="23" fillId="0" borderId="0" xfId="0" applyFont="1" applyAlignment="1">
      <alignment horizontal="center" vertical="center"/>
    </xf>
    <xf numFmtId="0" fontId="14" fillId="0" borderId="0" xfId="0" applyFont="1" applyAlignment="1"/>
    <xf numFmtId="0" fontId="12" fillId="0" borderId="0" xfId="0" applyFont="1" applyAlignment="1"/>
    <xf numFmtId="0" fontId="25" fillId="0" borderId="0" xfId="0" applyFont="1" applyAlignment="1">
      <alignment horizontal="center" vertical="center" wrapText="1"/>
    </xf>
    <xf numFmtId="0" fontId="14" fillId="0" borderId="0" xfId="0" applyFont="1" applyAlignment="1">
      <alignment vertical="center" wrapText="1"/>
    </xf>
    <xf numFmtId="0" fontId="15" fillId="0" borderId="0" xfId="0" applyFont="1" applyAlignment="1">
      <alignment vertical="center" wrapText="1"/>
    </xf>
    <xf numFmtId="0" fontId="0" fillId="0" borderId="0" xfId="0" applyAlignment="1">
      <alignment wrapText="1"/>
    </xf>
    <xf numFmtId="0" fontId="15" fillId="0" borderId="0" xfId="0" applyFont="1" applyAlignment="1">
      <alignment horizontal="center" vertical="center" wrapText="1"/>
    </xf>
    <xf numFmtId="0" fontId="27" fillId="0" borderId="0" xfId="0" applyFont="1" applyAlignment="1">
      <alignment horizontal="center" vertical="center" wrapText="1"/>
    </xf>
    <xf numFmtId="0" fontId="26" fillId="0" borderId="0" xfId="0" applyFont="1" applyAlignment="1">
      <alignment horizontal="center" vertical="center" wrapText="1"/>
    </xf>
    <xf numFmtId="167" fontId="15" fillId="0" borderId="0" xfId="0" applyNumberFormat="1" applyFont="1" applyAlignment="1">
      <alignment horizontal="center" vertical="center"/>
    </xf>
    <xf numFmtId="0" fontId="15" fillId="0" borderId="0" xfId="0" applyFont="1" applyAlignment="1">
      <alignment horizontal="center"/>
    </xf>
    <xf numFmtId="0" fontId="0" fillId="0" borderId="0" xfId="0" applyAlignment="1">
      <alignment horizontal="center"/>
    </xf>
    <xf numFmtId="0" fontId="15" fillId="0" borderId="42" xfId="0" applyFont="1" applyBorder="1" applyAlignment="1">
      <alignment horizontal="center"/>
    </xf>
    <xf numFmtId="0" fontId="0" fillId="0" borderId="42" xfId="0" applyBorder="1" applyAlignment="1"/>
    <xf numFmtId="0" fontId="0" fillId="0" borderId="43" xfId="0" applyBorder="1" applyAlignment="1"/>
    <xf numFmtId="0" fontId="15" fillId="0" borderId="8" xfId="0" applyFont="1" applyBorder="1" applyAlignment="1">
      <alignment horizontal="center"/>
    </xf>
    <xf numFmtId="0" fontId="0" fillId="0" borderId="8" xfId="0" applyBorder="1" applyAlignment="1"/>
    <xf numFmtId="0" fontId="0" fillId="0" borderId="9" xfId="0" applyBorder="1" applyAlignment="1"/>
    <xf numFmtId="0" fontId="15" fillId="0" borderId="40" xfId="0" applyFont="1" applyBorder="1" applyAlignment="1">
      <alignment horizontal="center"/>
    </xf>
    <xf numFmtId="0" fontId="0" fillId="0" borderId="40" xfId="0" applyBorder="1" applyAlignment="1"/>
    <xf numFmtId="0" fontId="0" fillId="0" borderId="30" xfId="0" applyBorder="1" applyAlignment="1"/>
    <xf numFmtId="0" fontId="15" fillId="0" borderId="41" xfId="0" applyFont="1" applyBorder="1" applyAlignment="1">
      <alignment horizontal="center" vertical="center"/>
    </xf>
    <xf numFmtId="0" fontId="0" fillId="0" borderId="42" xfId="0" applyBorder="1" applyAlignment="1">
      <alignment horizontal="center"/>
    </xf>
    <xf numFmtId="0" fontId="15" fillId="0" borderId="7" xfId="0" applyFont="1" applyBorder="1" applyAlignment="1">
      <alignment horizontal="center" vertical="center"/>
    </xf>
    <xf numFmtId="0" fontId="0" fillId="0" borderId="8" xfId="0" applyBorder="1" applyAlignment="1">
      <alignment horizontal="center"/>
    </xf>
    <xf numFmtId="14" fontId="15" fillId="0" borderId="42" xfId="0" applyNumberFormat="1" applyFont="1" applyBorder="1" applyAlignment="1">
      <alignment horizontal="center"/>
    </xf>
    <xf numFmtId="14" fontId="0" fillId="0" borderId="42" xfId="0" applyNumberFormat="1" applyBorder="1" applyAlignment="1"/>
    <xf numFmtId="14" fontId="0" fillId="0" borderId="43" xfId="0" applyNumberFormat="1" applyBorder="1" applyAlignment="1"/>
    <xf numFmtId="0" fontId="15" fillId="0" borderId="29" xfId="0" applyFont="1" applyBorder="1" applyAlignment="1">
      <alignment horizontal="center" vertical="center"/>
    </xf>
    <xf numFmtId="0" fontId="0" fillId="0" borderId="40" xfId="0" applyBorder="1" applyAlignment="1">
      <alignment horizontal="center"/>
    </xf>
    <xf numFmtId="0" fontId="15" fillId="0" borderId="33" xfId="0" applyFont="1" applyBorder="1" applyAlignment="1">
      <alignment wrapText="1"/>
    </xf>
    <xf numFmtId="0" fontId="15" fillId="0" borderId="36" xfId="0" applyFont="1" applyBorder="1" applyAlignment="1">
      <alignment wrapText="1"/>
    </xf>
    <xf numFmtId="0" fontId="15" fillId="0" borderId="34" xfId="0" applyFont="1" applyBorder="1" applyAlignment="1">
      <alignment wrapText="1"/>
    </xf>
    <xf numFmtId="0" fontId="15" fillId="0" borderId="35" xfId="0" applyFont="1" applyBorder="1" applyAlignment="1">
      <alignment wrapText="1"/>
    </xf>
    <xf numFmtId="0" fontId="15" fillId="0" borderId="18" xfId="0" applyFont="1" applyBorder="1" applyAlignment="1">
      <alignment wrapText="1"/>
    </xf>
    <xf numFmtId="0" fontId="15" fillId="0" borderId="45" xfId="0" applyFont="1" applyBorder="1" applyAlignment="1">
      <alignment wrapText="1"/>
    </xf>
    <xf numFmtId="0" fontId="28" fillId="0" borderId="46" xfId="0" applyFont="1" applyBorder="1" applyAlignment="1">
      <alignment horizontal="center" vertical="center" wrapText="1"/>
    </xf>
    <xf numFmtId="0" fontId="28" fillId="0" borderId="47" xfId="0" applyFont="1" applyBorder="1" applyAlignment="1">
      <alignment horizontal="center" vertical="center" wrapText="1"/>
    </xf>
    <xf numFmtId="0" fontId="28" fillId="0" borderId="48" xfId="0" applyFont="1" applyBorder="1" applyAlignment="1">
      <alignment horizontal="center" vertical="center" wrapText="1"/>
    </xf>
    <xf numFmtId="0" fontId="15" fillId="0" borderId="31" xfId="0" applyFont="1" applyBorder="1" applyAlignment="1">
      <alignment wrapText="1"/>
    </xf>
    <xf numFmtId="0" fontId="15" fillId="0" borderId="44" xfId="0" applyFont="1" applyBorder="1" applyAlignment="1">
      <alignment wrapText="1"/>
    </xf>
    <xf numFmtId="0" fontId="15" fillId="0" borderId="32" xfId="0" applyFont="1" applyBorder="1" applyAlignment="1">
      <alignment wrapText="1"/>
    </xf>
    <xf numFmtId="0" fontId="12" fillId="2" borderId="1" xfId="0" applyFont="1" applyFill="1" applyBorder="1" applyAlignment="1">
      <alignment horizontal="center" vertical="center" textRotation="90"/>
    </xf>
    <xf numFmtId="0" fontId="12" fillId="2" borderId="4" xfId="0" applyFont="1" applyFill="1" applyBorder="1" applyAlignment="1">
      <alignment horizontal="center" vertical="center" textRotation="90"/>
    </xf>
    <xf numFmtId="0" fontId="12" fillId="2" borderId="7" xfId="0" applyFont="1" applyFill="1" applyBorder="1" applyAlignment="1">
      <alignment horizontal="center" vertical="center" textRotation="90"/>
    </xf>
    <xf numFmtId="0" fontId="12" fillId="8" borderId="1" xfId="0" applyFont="1" applyFill="1" applyBorder="1" applyAlignment="1">
      <alignment horizontal="center" vertical="center" textRotation="90"/>
    </xf>
    <xf numFmtId="0" fontId="0" fillId="8" borderId="4" xfId="0" applyFill="1" applyBorder="1" applyAlignment="1">
      <alignment horizontal="center" vertical="center" textRotation="90"/>
    </xf>
    <xf numFmtId="0" fontId="0" fillId="8" borderId="7" xfId="0" applyFill="1" applyBorder="1" applyAlignment="1">
      <alignment horizontal="center" vertical="center" textRotation="90"/>
    </xf>
    <xf numFmtId="0" fontId="12" fillId="11" borderId="1" xfId="0" applyFont="1" applyFill="1" applyBorder="1" applyAlignment="1">
      <alignment horizontal="center" vertical="center" textRotation="90"/>
    </xf>
    <xf numFmtId="0" fontId="0" fillId="11" borderId="4" xfId="0" applyFill="1" applyBorder="1" applyAlignment="1">
      <alignment horizontal="center" vertical="center" textRotation="90"/>
    </xf>
    <xf numFmtId="0" fontId="0" fillId="11" borderId="7" xfId="0" applyFill="1" applyBorder="1" applyAlignment="1">
      <alignment horizontal="center" vertical="center" textRotation="90"/>
    </xf>
    <xf numFmtId="0" fontId="22" fillId="0" borderId="0" xfId="0" applyFont="1" applyAlignment="1">
      <alignment horizontal="left"/>
    </xf>
    <xf numFmtId="0" fontId="0" fillId="0" borderId="0" xfId="0" quotePrefix="1"/>
    <xf numFmtId="0" fontId="12" fillId="0" borderId="42" xfId="0" applyFont="1" applyBorder="1"/>
    <xf numFmtId="49" fontId="12" fillId="0" borderId="0" xfId="0" applyNumberFormat="1" applyFont="1"/>
    <xf numFmtId="49" fontId="12" fillId="0" borderId="0" xfId="0" applyNumberFormat="1" applyFont="1" applyBorder="1" applyAlignment="1" applyProtection="1">
      <protection locked="0"/>
    </xf>
    <xf numFmtId="49" fontId="15" fillId="0" borderId="21" xfId="0" applyNumberFormat="1" applyFont="1" applyBorder="1" applyAlignment="1" applyProtection="1">
      <alignment horizontal="center"/>
      <protection locked="0"/>
    </xf>
    <xf numFmtId="0" fontId="15" fillId="0" borderId="22" xfId="0" applyFont="1" applyBorder="1" applyAlignment="1" applyProtection="1">
      <alignment horizontal="center"/>
      <protection locked="0"/>
    </xf>
    <xf numFmtId="0" fontId="17" fillId="0" borderId="0" xfId="0" applyFont="1" applyAlignment="1">
      <alignment horizontal="center"/>
    </xf>
    <xf numFmtId="49" fontId="15" fillId="0" borderId="25" xfId="0" applyNumberFormat="1" applyFont="1" applyBorder="1" applyAlignment="1" applyProtection="1">
      <alignment horizontal="center"/>
      <protection locked="0"/>
    </xf>
    <xf numFmtId="49" fontId="15" fillId="0" borderId="24" xfId="0" applyNumberFormat="1" applyFont="1" applyBorder="1" applyAlignment="1" applyProtection="1">
      <alignment horizontal="center"/>
      <protection locked="0"/>
    </xf>
    <xf numFmtId="49" fontId="15" fillId="0" borderId="23" xfId="0" applyNumberFormat="1" applyFont="1" applyBorder="1" applyAlignment="1" applyProtection="1">
      <alignment horizontal="center"/>
      <protection locked="0"/>
    </xf>
    <xf numFmtId="49" fontId="15" fillId="0" borderId="26" xfId="0" applyNumberFormat="1" applyFont="1" applyBorder="1" applyAlignment="1" applyProtection="1">
      <alignment horizontal="center"/>
      <protection locked="0"/>
    </xf>
    <xf numFmtId="49" fontId="0" fillId="0" borderId="27" xfId="0" applyNumberFormat="1" applyBorder="1" applyAlignment="1" applyProtection="1">
      <alignment horizontal="center"/>
      <protection locked="0"/>
    </xf>
    <xf numFmtId="49" fontId="0" fillId="0" borderId="26" xfId="0" applyNumberFormat="1" applyBorder="1" applyAlignment="1" applyProtection="1">
      <alignment horizontal="center"/>
      <protection locked="0"/>
    </xf>
    <xf numFmtId="49" fontId="15" fillId="0" borderId="27" xfId="0" applyNumberFormat="1" applyFont="1" applyBorder="1" applyAlignment="1" applyProtection="1">
      <alignment horizontal="center"/>
      <protection locked="0"/>
    </xf>
    <xf numFmtId="49" fontId="12" fillId="0" borderId="23" xfId="0" applyNumberFormat="1" applyFont="1" applyBorder="1" applyAlignment="1" applyProtection="1">
      <alignment horizontal="center"/>
      <protection locked="0"/>
    </xf>
    <xf numFmtId="49" fontId="12" fillId="0" borderId="27" xfId="0" applyNumberFormat="1" applyFont="1" applyBorder="1" applyAlignment="1" applyProtection="1">
      <alignment horizontal="center"/>
      <protection locked="0"/>
    </xf>
    <xf numFmtId="49" fontId="12" fillId="0" borderId="26" xfId="0" applyNumberFormat="1" applyFont="1" applyBorder="1" applyAlignment="1" applyProtection="1">
      <alignment horizontal="center"/>
      <protection locked="0"/>
    </xf>
    <xf numFmtId="49" fontId="12" fillId="0" borderId="21" xfId="0" applyNumberFormat="1" applyFont="1" applyBorder="1" applyAlignment="1" applyProtection="1">
      <alignment horizontal="center"/>
      <protection locked="0"/>
    </xf>
    <xf numFmtId="49" fontId="12" fillId="0" borderId="25" xfId="0" applyNumberFormat="1" applyFont="1" applyBorder="1" applyAlignment="1" applyProtection="1">
      <alignment horizontal="center"/>
      <protection locked="0"/>
    </xf>
    <xf numFmtId="49" fontId="12" fillId="0" borderId="24" xfId="0" applyNumberFormat="1" applyFont="1" applyBorder="1" applyAlignment="1" applyProtection="1">
      <alignment horizontal="center"/>
      <protection locked="0"/>
    </xf>
    <xf numFmtId="0" fontId="30" fillId="0" borderId="0" xfId="0" applyFont="1"/>
    <xf numFmtId="0" fontId="31" fillId="0" borderId="0" xfId="0" applyFont="1"/>
    <xf numFmtId="0" fontId="14" fillId="0" borderId="0" xfId="0" applyFont="1" applyAlignment="1">
      <alignment horizontal="center" vertical="center" wrapText="1"/>
    </xf>
    <xf numFmtId="0" fontId="29" fillId="0" borderId="0" xfId="0" applyFont="1" applyAlignment="1">
      <alignment horizontal="center" vertical="center" wrapText="1"/>
    </xf>
    <xf numFmtId="0" fontId="18" fillId="0" borderId="0" xfId="1" applyAlignment="1">
      <alignment horizontal="center"/>
    </xf>
    <xf numFmtId="49" fontId="18" fillId="0" borderId="23" xfId="1" applyNumberFormat="1" applyBorder="1" applyAlignment="1" applyProtection="1">
      <alignment horizontal="center"/>
      <protection locked="0"/>
    </xf>
    <xf numFmtId="49" fontId="15" fillId="0" borderId="0" xfId="0" applyNumberFormat="1" applyFont="1" applyBorder="1" applyAlignment="1" applyProtection="1">
      <protection locked="0"/>
    </xf>
    <xf numFmtId="49" fontId="15" fillId="0" borderId="21" xfId="0" applyNumberFormat="1" applyFont="1" applyBorder="1" applyAlignment="1" applyProtection="1">
      <alignment horizontal="center"/>
      <protection locked="0"/>
    </xf>
    <xf numFmtId="49" fontId="15" fillId="0" borderId="21" xfId="0" applyNumberFormat="1" applyFont="1" applyBorder="1" applyAlignment="1" applyProtection="1">
      <protection locked="0"/>
    </xf>
    <xf numFmtId="49" fontId="15" fillId="0" borderId="23" xfId="0" applyNumberFormat="1" applyFont="1" applyBorder="1" applyAlignment="1" applyProtection="1">
      <protection locked="0"/>
    </xf>
    <xf numFmtId="49" fontId="12" fillId="0" borderId="23" xfId="0" applyNumberFormat="1" applyFont="1" applyBorder="1" applyAlignment="1" applyProtection="1">
      <protection locked="0"/>
    </xf>
    <xf numFmtId="49" fontId="12" fillId="0" borderId="21" xfId="0" applyNumberFormat="1" applyFont="1" applyBorder="1" applyAlignment="1" applyProtection="1">
      <protection locked="0"/>
    </xf>
    <xf numFmtId="0" fontId="14" fillId="0" borderId="49" xfId="0" applyFont="1" applyBorder="1" applyAlignment="1">
      <alignment horizontal="center" vertical="center" wrapText="1"/>
    </xf>
    <xf numFmtId="0" fontId="0" fillId="0" borderId="50" xfId="0" applyBorder="1" applyAlignment="1">
      <alignment vertical="center" wrapText="1"/>
    </xf>
    <xf numFmtId="0" fontId="17" fillId="0" borderId="37" xfId="0" applyFont="1" applyBorder="1" applyAlignment="1">
      <alignment horizontal="center" vertical="center"/>
    </xf>
    <xf numFmtId="49" fontId="15" fillId="0" borderId="22" xfId="0" applyNumberFormat="1" applyFont="1" applyBorder="1" applyAlignment="1" applyProtection="1">
      <alignment horizontal="center"/>
      <protection locked="0"/>
    </xf>
    <xf numFmtId="49" fontId="15" fillId="0" borderId="51" xfId="0" applyNumberFormat="1" applyFont="1" applyBorder="1" applyAlignment="1" applyProtection="1">
      <alignment horizontal="center"/>
      <protection locked="0"/>
    </xf>
    <xf numFmtId="0" fontId="15" fillId="0" borderId="0" xfId="0" applyFont="1" applyBorder="1" applyAlignment="1">
      <alignment vertical="center" wrapText="1"/>
    </xf>
    <xf numFmtId="0" fontId="0" fillId="0" borderId="0" xfId="0" applyBorder="1" applyAlignment="1">
      <alignment wrapText="1"/>
    </xf>
    <xf numFmtId="0" fontId="0" fillId="0" borderId="20" xfId="0" applyBorder="1" applyAlignment="1"/>
  </cellXfs>
  <cellStyles count="3">
    <cellStyle name="Lien hypertexte" xfId="1" builtinId="8"/>
    <cellStyle name="Normal" xfId="0" builtinId="0"/>
    <cellStyle name="Pourcentage" xfId="2" builtinId="5"/>
  </cellStyles>
  <dxfs count="38">
    <dxf>
      <fill>
        <patternFill>
          <bgColor rgb="FFFFCCFF"/>
        </patternFill>
      </fill>
    </dxf>
    <dxf>
      <fill>
        <patternFill>
          <bgColor rgb="FFFFCCFF"/>
        </patternFill>
      </fill>
    </dxf>
    <dxf>
      <fill>
        <patternFill>
          <bgColor rgb="FFCCFFCC"/>
        </patternFill>
      </fill>
    </dxf>
    <dxf>
      <fill>
        <patternFill>
          <bgColor rgb="FFFFCCFF"/>
        </patternFill>
      </fill>
    </dxf>
    <dxf>
      <fill>
        <patternFill>
          <bgColor rgb="FFFFCCFF"/>
        </patternFill>
      </fill>
    </dxf>
    <dxf>
      <fill>
        <patternFill>
          <bgColor rgb="FFCCFFCC"/>
        </patternFill>
      </fill>
    </dxf>
    <dxf>
      <fill>
        <patternFill>
          <bgColor rgb="FFFFCCFF"/>
        </patternFill>
      </fill>
    </dxf>
    <dxf>
      <fill>
        <patternFill>
          <bgColor rgb="FFFFCCFF"/>
        </patternFill>
      </fill>
    </dxf>
    <dxf>
      <fill>
        <patternFill>
          <bgColor rgb="FFCCFFCC"/>
        </patternFill>
      </fill>
    </dxf>
    <dxf>
      <fill>
        <patternFill>
          <bgColor rgb="FFFFCCFF"/>
        </patternFill>
      </fill>
    </dxf>
    <dxf>
      <fill>
        <patternFill>
          <bgColor rgb="FFFFCCFF"/>
        </patternFill>
      </fill>
    </dxf>
    <dxf>
      <fill>
        <patternFill>
          <bgColor rgb="FFCCFFCC"/>
        </patternFill>
      </fill>
    </dxf>
    <dxf>
      <fill>
        <patternFill>
          <bgColor rgb="FFFFCCFF"/>
        </patternFill>
      </fill>
    </dxf>
    <dxf>
      <fill>
        <patternFill>
          <bgColor rgb="FFFFCCFF"/>
        </patternFill>
      </fill>
    </dxf>
    <dxf>
      <fill>
        <patternFill>
          <bgColor rgb="FFCCFFCC"/>
        </patternFill>
      </fill>
    </dxf>
    <dxf>
      <fill>
        <patternFill>
          <bgColor rgb="FFFFCCFF"/>
        </patternFill>
      </fill>
    </dxf>
    <dxf>
      <fill>
        <patternFill>
          <bgColor rgb="FFFFCCFF"/>
        </patternFill>
      </fill>
    </dxf>
    <dxf>
      <fill>
        <patternFill>
          <bgColor rgb="FFCCFFCC"/>
        </patternFill>
      </fill>
    </dxf>
    <dxf>
      <fill>
        <patternFill>
          <bgColor rgb="FFFFCCFF"/>
        </patternFill>
      </fill>
    </dxf>
    <dxf>
      <fill>
        <patternFill>
          <bgColor rgb="FFFFCCFF"/>
        </patternFill>
      </fill>
    </dxf>
    <dxf>
      <fill>
        <patternFill>
          <bgColor rgb="FFCCFFCC"/>
        </patternFill>
      </fill>
    </dxf>
    <dxf>
      <fill>
        <patternFill>
          <bgColor rgb="FFFFCCFF"/>
        </patternFill>
      </fill>
    </dxf>
    <dxf>
      <fill>
        <patternFill>
          <bgColor rgb="FFFFCCFF"/>
        </patternFill>
      </fill>
    </dxf>
    <dxf>
      <fill>
        <patternFill>
          <bgColor rgb="FFCCFFCC"/>
        </patternFill>
      </fill>
    </dxf>
    <dxf>
      <fill>
        <patternFill>
          <bgColor rgb="FFFFCCFF"/>
        </patternFill>
      </fill>
    </dxf>
    <dxf>
      <fill>
        <patternFill>
          <bgColor rgb="FFFFCCFF"/>
        </patternFill>
      </fill>
    </dxf>
    <dxf>
      <fill>
        <patternFill>
          <bgColor rgb="FFCCFFCC"/>
        </patternFill>
      </fill>
    </dxf>
    <dxf>
      <fill>
        <patternFill>
          <bgColor rgb="FFFFCCFF"/>
        </patternFill>
      </fill>
    </dxf>
    <dxf>
      <fill>
        <patternFill>
          <bgColor rgb="FFFFCCFF"/>
        </patternFill>
      </fill>
    </dxf>
    <dxf>
      <fill>
        <patternFill>
          <bgColor rgb="FFCCFFCC"/>
        </patternFill>
      </fill>
    </dxf>
    <dxf>
      <fill>
        <patternFill>
          <bgColor rgb="FFFFCCFF"/>
        </patternFill>
      </fill>
    </dxf>
    <dxf>
      <fill>
        <patternFill>
          <bgColor rgb="FFFFCCFF"/>
        </patternFill>
      </fill>
    </dxf>
    <dxf>
      <fill>
        <patternFill>
          <bgColor rgb="FFCCFFCC"/>
        </patternFill>
      </fill>
    </dxf>
    <dxf>
      <fill>
        <patternFill>
          <bgColor rgb="FFFFCCFF"/>
        </patternFill>
      </fill>
    </dxf>
    <dxf>
      <fill>
        <patternFill>
          <bgColor rgb="FFFFCCFF"/>
        </patternFill>
      </fill>
    </dxf>
    <dxf>
      <fill>
        <patternFill>
          <bgColor rgb="FFCCFFCC"/>
        </patternFill>
      </fill>
    </dxf>
    <dxf>
      <fill>
        <patternFill>
          <bgColor rgb="FFCCFFCC"/>
        </patternFill>
      </fill>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228600</xdr:colOff>
      <xdr:row>1</xdr:row>
      <xdr:rowOff>66675</xdr:rowOff>
    </xdr:from>
    <xdr:ext cx="7038975" cy="4694747"/>
    <xdr:sp macro="" textlink="">
      <xdr:nvSpPr>
        <xdr:cNvPr id="2" name="ZoneTexte 1"/>
        <xdr:cNvSpPr txBox="1"/>
      </xdr:nvSpPr>
      <xdr:spPr>
        <a:xfrm>
          <a:off x="228600" y="257175"/>
          <a:ext cx="7038975" cy="469474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BE" sz="1400" b="1"/>
            <a:t>Process to order Additional</a:t>
          </a:r>
          <a:r>
            <a:rPr lang="fr-BE" sz="1400" b="1" baseline="0"/>
            <a:t> Genotype/Phenotype(s) Subset(s).</a:t>
          </a:r>
        </a:p>
        <a:p>
          <a:endParaRPr lang="fr-BE" sz="1400" b="1"/>
        </a:p>
        <a:p>
          <a:r>
            <a:rPr lang="fr-BE" sz="1400" b="1"/>
            <a:t>1. Select from the SELECT sheet the Subsets you want to order and check from the bottom that  it is what you want (e.g. Finacially).</a:t>
          </a:r>
        </a:p>
        <a:p>
          <a:endParaRPr lang="fr-BE" sz="1400" b="1"/>
        </a:p>
        <a:p>
          <a:r>
            <a:rPr lang="fr-BE" sz="1400" b="1"/>
            <a:t>2. If its OK on your side, then goto the YOUR_DATA sheet and complete it</a:t>
          </a:r>
          <a:r>
            <a:rPr lang="fr-BE" sz="1400" b="1" baseline="0"/>
            <a:t> with the required INFO.</a:t>
          </a:r>
        </a:p>
        <a:p>
          <a:endParaRPr lang="fr-BE" sz="1400" b="1" baseline="0"/>
        </a:p>
        <a:p>
          <a:r>
            <a:rPr lang="fr-BE" sz="1400" b="1" baseline="0"/>
            <a:t>3. Once done </a:t>
          </a:r>
          <a:r>
            <a:rPr lang="fr-BE" sz="1400" b="1"/>
            <a:t>go to the MAKE_PDF sheet, read it carefully and if it is OK first save this the MS-Excel file.</a:t>
          </a:r>
        </a:p>
        <a:p>
          <a:endParaRPr lang="fr-BE" sz="1400" b="1"/>
        </a:p>
        <a:p>
          <a:r>
            <a:rPr lang="fr-BE" sz="1400" b="1"/>
            <a:t>4. Then save as PDF the MAKE_PDF sheet, print it, sign it, scan it as PDF and send it as attachement to GetGPsSubsets@NGYX.EU.</a:t>
          </a:r>
        </a:p>
        <a:p>
          <a:endParaRPr lang="fr-BE" sz="1400" b="1"/>
        </a:p>
        <a:p>
          <a:r>
            <a:rPr lang="fr-BE" sz="1400" b="1"/>
            <a:t>5.</a:t>
          </a:r>
          <a:r>
            <a:rPr lang="fr-BE" sz="1400" b="1" baseline="0"/>
            <a:t> </a:t>
          </a:r>
          <a:r>
            <a:rPr lang="fr-BE" sz="1400" b="1"/>
            <a:t>And do not forget to pay the final Cost using IBAN: BE63 7506 5746 0708   BIC: AXABBE22 (mentioning clearly in the communication field who you are...e.g. Email Address...)</a:t>
          </a:r>
        </a:p>
        <a:p>
          <a:endParaRPr lang="fr-BE" sz="1400" b="1"/>
        </a:p>
        <a:p>
          <a:r>
            <a:rPr lang="fr-BE" sz="1400" b="1"/>
            <a:t>And that's it. You will receive the subsets on your email address within the next few days.</a:t>
          </a:r>
        </a:p>
        <a:p>
          <a:endParaRPr lang="fr-BE" sz="1400" b="1"/>
        </a:p>
        <a:p>
          <a:r>
            <a:rPr lang="fr-BE" sz="1400" b="1"/>
            <a:t>Remark: Remember that you can freely distribute Subsets. And that ordering more than once at the same time gives discount. </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IVERS/templateSmartSharp_2014FEB25_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_ME"/>
      <sheetName val="SELECT"/>
      <sheetName val="SUMMARY"/>
      <sheetName val="YOUR_DATA"/>
      <sheetName val="MAKE_PDF"/>
      <sheetName val="VERIFDATA"/>
      <sheetName val="COUNTRY_RAW"/>
      <sheetName val="COUNTRY_PICTURES"/>
      <sheetName val="WORK"/>
      <sheetName val="CATCHDATES"/>
      <sheetName val="CHARCHECK"/>
      <sheetName val="ExplodeChar"/>
    </sheetNames>
    <sheetDataSet>
      <sheetData sheetId="0"/>
      <sheetData sheetId="1"/>
      <sheetData sheetId="2"/>
      <sheetData sheetId="3"/>
      <sheetData sheetId="4"/>
      <sheetData sheetId="5"/>
      <sheetData sheetId="6"/>
      <sheetData sheetId="7"/>
      <sheetData sheetId="8"/>
      <sheetData sheetId="9">
        <row r="2">
          <cell r="A2">
            <v>41692</v>
          </cell>
        </row>
      </sheetData>
      <sheetData sheetId="10"/>
      <sheetData sheetId="1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hyperlink" Target="mailto:211321@jljl.b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H33" sqref="H33"/>
    </sheetView>
  </sheetViews>
  <sheetFormatPr baseColWidth="10" defaultRowHeight="15" x14ac:dyDescent="0.25"/>
  <sheetData/>
  <sheetProtection password="805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1"/>
  <sheetViews>
    <sheetView zoomScale="110" zoomScaleNormal="110" workbookViewId="0">
      <selection activeCell="I11" sqref="I11"/>
    </sheetView>
  </sheetViews>
  <sheetFormatPr baseColWidth="10" defaultRowHeight="15" x14ac:dyDescent="0.25"/>
  <cols>
    <col min="1" max="1" width="3.7109375" bestFit="1" customWidth="1"/>
    <col min="2" max="2" width="8.85546875" bestFit="1" customWidth="1"/>
    <col min="3" max="3" width="17.42578125" customWidth="1"/>
    <col min="4" max="4" width="7.5703125" bestFit="1" customWidth="1"/>
    <col min="5" max="5" width="9.42578125" customWidth="1"/>
    <col min="6" max="6" width="15.140625" customWidth="1"/>
    <col min="7" max="30" width="4" bestFit="1" customWidth="1"/>
    <col min="31" max="31" width="6.7109375" bestFit="1" customWidth="1"/>
  </cols>
  <sheetData>
    <row r="1" spans="1:31" ht="27" thickBot="1" x14ac:dyDescent="0.45">
      <c r="A1" s="22" t="s">
        <v>91</v>
      </c>
    </row>
    <row r="2" spans="1:31" ht="70.5" thickBot="1" x14ac:dyDescent="0.3">
      <c r="A2" s="31" t="s">
        <v>0</v>
      </c>
      <c r="B2" s="32" t="s">
        <v>1</v>
      </c>
      <c r="C2" s="32" t="s">
        <v>2</v>
      </c>
      <c r="D2" s="32" t="s">
        <v>50</v>
      </c>
      <c r="E2" s="33" t="s">
        <v>115</v>
      </c>
      <c r="F2" s="32" t="s">
        <v>64</v>
      </c>
      <c r="G2" s="33" t="s">
        <v>65</v>
      </c>
      <c r="H2" s="33" t="s">
        <v>66</v>
      </c>
      <c r="I2" s="33" t="s">
        <v>67</v>
      </c>
      <c r="J2" s="33" t="s">
        <v>68</v>
      </c>
      <c r="K2" s="33" t="s">
        <v>69</v>
      </c>
      <c r="L2" s="33" t="s">
        <v>70</v>
      </c>
      <c r="M2" s="33" t="s">
        <v>71</v>
      </c>
      <c r="N2" s="33" t="s">
        <v>72</v>
      </c>
      <c r="O2" s="33" t="s">
        <v>73</v>
      </c>
      <c r="P2" s="33" t="s">
        <v>74</v>
      </c>
      <c r="Q2" s="33" t="s">
        <v>75</v>
      </c>
      <c r="R2" s="33" t="s">
        <v>76</v>
      </c>
      <c r="S2" s="33" t="s">
        <v>77</v>
      </c>
      <c r="T2" s="33" t="s">
        <v>78</v>
      </c>
      <c r="U2" s="33" t="s">
        <v>79</v>
      </c>
      <c r="V2" s="33" t="s">
        <v>80</v>
      </c>
      <c r="W2" s="33" t="s">
        <v>81</v>
      </c>
      <c r="X2" s="33" t="s">
        <v>82</v>
      </c>
      <c r="Y2" s="33" t="s">
        <v>83</v>
      </c>
      <c r="Z2" s="33" t="s">
        <v>84</v>
      </c>
      <c r="AA2" s="33" t="s">
        <v>85</v>
      </c>
      <c r="AB2" s="33" t="s">
        <v>86</v>
      </c>
      <c r="AC2" s="33" t="s">
        <v>87</v>
      </c>
      <c r="AD2" s="33" t="s">
        <v>88</v>
      </c>
      <c r="AE2" s="103" t="str">
        <f>IF(COUNTIF(AE3:AE24,"OK")=22,"OK","ERROR")</f>
        <v>OK</v>
      </c>
    </row>
    <row r="3" spans="1:31" ht="15.75" x14ac:dyDescent="0.25">
      <c r="A3" s="147" t="s">
        <v>3</v>
      </c>
      <c r="B3" s="34" t="s">
        <v>4</v>
      </c>
      <c r="C3" s="35" t="s">
        <v>92</v>
      </c>
      <c r="D3" s="50">
        <v>0.5</v>
      </c>
      <c r="E3" s="110">
        <f>Discounts!E5</f>
        <v>2952</v>
      </c>
      <c r="F3" s="51">
        <f>Discounts!G5</f>
        <v>1440</v>
      </c>
      <c r="G3" s="73">
        <v>0</v>
      </c>
      <c r="H3" s="74">
        <v>0</v>
      </c>
      <c r="I3" s="74">
        <v>0</v>
      </c>
      <c r="J3" s="74">
        <v>0</v>
      </c>
      <c r="K3" s="74">
        <v>0</v>
      </c>
      <c r="L3" s="74">
        <v>0</v>
      </c>
      <c r="M3" s="74">
        <v>0</v>
      </c>
      <c r="N3" s="74">
        <v>0</v>
      </c>
      <c r="O3" s="74">
        <v>0</v>
      </c>
      <c r="P3" s="74">
        <v>0</v>
      </c>
      <c r="Q3" s="74">
        <v>0</v>
      </c>
      <c r="R3" s="74">
        <v>0</v>
      </c>
      <c r="S3" s="74">
        <v>0</v>
      </c>
      <c r="T3" s="74">
        <v>0</v>
      </c>
      <c r="U3" s="74">
        <v>0</v>
      </c>
      <c r="V3" s="74">
        <v>0</v>
      </c>
      <c r="W3" s="74">
        <v>0</v>
      </c>
      <c r="X3" s="74">
        <v>0</v>
      </c>
      <c r="Y3" s="74">
        <v>0</v>
      </c>
      <c r="Z3" s="74">
        <v>0</v>
      </c>
      <c r="AA3" s="74">
        <v>0</v>
      </c>
      <c r="AB3" s="74">
        <v>0</v>
      </c>
      <c r="AC3" s="74">
        <v>0</v>
      </c>
      <c r="AD3" s="75">
        <v>0</v>
      </c>
      <c r="AE3" s="70" t="str">
        <f>IF(COUNTIF(G3:AD3,0)+COUNTIF(G3:AD3,1)=24,"OK","ERROR")</f>
        <v>OK</v>
      </c>
    </row>
    <row r="4" spans="1:31" ht="15.75" x14ac:dyDescent="0.25">
      <c r="A4" s="148"/>
      <c r="B4" s="36" t="s">
        <v>5</v>
      </c>
      <c r="C4" s="37" t="s">
        <v>93</v>
      </c>
      <c r="D4" s="52">
        <v>0.55000000000000004</v>
      </c>
      <c r="E4" s="111">
        <f>Discounts!E6</f>
        <v>1336</v>
      </c>
      <c r="F4" s="53">
        <f>Discounts!G6</f>
        <v>9120</v>
      </c>
      <c r="G4" s="76">
        <v>1</v>
      </c>
      <c r="H4" s="77">
        <v>1</v>
      </c>
      <c r="I4" s="77">
        <v>0</v>
      </c>
      <c r="J4" s="77">
        <v>1</v>
      </c>
      <c r="K4" s="77">
        <v>1</v>
      </c>
      <c r="L4" s="77">
        <v>1</v>
      </c>
      <c r="M4" s="77">
        <v>1</v>
      </c>
      <c r="N4" s="77">
        <v>1</v>
      </c>
      <c r="O4" s="77">
        <v>1</v>
      </c>
      <c r="P4" s="77">
        <v>1</v>
      </c>
      <c r="Q4" s="77">
        <v>1</v>
      </c>
      <c r="R4" s="77">
        <v>1</v>
      </c>
      <c r="S4" s="77">
        <v>1</v>
      </c>
      <c r="T4" s="77">
        <v>1</v>
      </c>
      <c r="U4" s="77">
        <v>1</v>
      </c>
      <c r="V4" s="77">
        <v>1</v>
      </c>
      <c r="W4" s="77">
        <v>1</v>
      </c>
      <c r="X4" s="77">
        <v>1</v>
      </c>
      <c r="Y4" s="77">
        <v>1</v>
      </c>
      <c r="Z4" s="77">
        <v>1</v>
      </c>
      <c r="AA4" s="77">
        <v>1</v>
      </c>
      <c r="AB4" s="77">
        <v>1</v>
      </c>
      <c r="AC4" s="77">
        <v>1</v>
      </c>
      <c r="AD4" s="78">
        <v>1</v>
      </c>
      <c r="AE4" s="71" t="str">
        <f t="shared" ref="AE4:AE24" si="0">IF(COUNTIF(G4:AD4,0)+COUNTIF(G4:AD4,1)=24,"OK","ERROR")</f>
        <v>OK</v>
      </c>
    </row>
    <row r="5" spans="1:31" ht="15.75" x14ac:dyDescent="0.25">
      <c r="A5" s="148"/>
      <c r="B5" s="38" t="s">
        <v>6</v>
      </c>
      <c r="C5" s="37" t="s">
        <v>94</v>
      </c>
      <c r="D5" s="54">
        <v>0.6</v>
      </c>
      <c r="E5" s="112">
        <f>Discounts!E7</f>
        <v>2736</v>
      </c>
      <c r="F5" s="55">
        <f>Discounts!G7</f>
        <v>1600</v>
      </c>
      <c r="G5" s="79">
        <v>0</v>
      </c>
      <c r="H5" s="80">
        <v>0</v>
      </c>
      <c r="I5" s="80">
        <v>0</v>
      </c>
      <c r="J5" s="80">
        <v>0</v>
      </c>
      <c r="K5" s="80">
        <v>0</v>
      </c>
      <c r="L5" s="80">
        <v>0</v>
      </c>
      <c r="M5" s="80">
        <v>0</v>
      </c>
      <c r="N5" s="80">
        <v>0</v>
      </c>
      <c r="O5" s="80">
        <v>0</v>
      </c>
      <c r="P5" s="80">
        <v>0</v>
      </c>
      <c r="Q5" s="80">
        <v>0</v>
      </c>
      <c r="R5" s="80">
        <v>0</v>
      </c>
      <c r="S5" s="80">
        <v>0</v>
      </c>
      <c r="T5" s="80">
        <v>0</v>
      </c>
      <c r="U5" s="80">
        <v>0</v>
      </c>
      <c r="V5" s="80">
        <v>0</v>
      </c>
      <c r="W5" s="80">
        <v>0</v>
      </c>
      <c r="X5" s="80">
        <v>0</v>
      </c>
      <c r="Y5" s="80">
        <v>0</v>
      </c>
      <c r="Z5" s="80">
        <v>0</v>
      </c>
      <c r="AA5" s="80">
        <v>0</v>
      </c>
      <c r="AB5" s="80">
        <v>0</v>
      </c>
      <c r="AC5" s="80">
        <v>0</v>
      </c>
      <c r="AD5" s="81">
        <v>0</v>
      </c>
      <c r="AE5" s="71" t="str">
        <f t="shared" si="0"/>
        <v>OK</v>
      </c>
    </row>
    <row r="6" spans="1:31" ht="15.75" x14ac:dyDescent="0.25">
      <c r="A6" s="148"/>
      <c r="B6" s="38" t="s">
        <v>7</v>
      </c>
      <c r="C6" s="37" t="s">
        <v>95</v>
      </c>
      <c r="D6" s="52">
        <v>0.55000000000000004</v>
      </c>
      <c r="E6" s="111">
        <f>Discounts!E8</f>
        <v>1982</v>
      </c>
      <c r="F6" s="53">
        <f>Discounts!G8</f>
        <v>1060</v>
      </c>
      <c r="G6" s="76">
        <v>1</v>
      </c>
      <c r="H6" s="77">
        <v>0</v>
      </c>
      <c r="I6" s="77">
        <v>0</v>
      </c>
      <c r="J6" s="77">
        <v>0</v>
      </c>
      <c r="K6" s="77">
        <v>0</v>
      </c>
      <c r="L6" s="77">
        <v>0</v>
      </c>
      <c r="M6" s="77">
        <v>0</v>
      </c>
      <c r="N6" s="77">
        <v>0</v>
      </c>
      <c r="O6" s="77">
        <v>0</v>
      </c>
      <c r="P6" s="77">
        <v>0</v>
      </c>
      <c r="Q6" s="77">
        <v>0</v>
      </c>
      <c r="R6" s="77">
        <v>0</v>
      </c>
      <c r="S6" s="77">
        <v>0</v>
      </c>
      <c r="T6" s="77">
        <v>0</v>
      </c>
      <c r="U6" s="77">
        <v>0</v>
      </c>
      <c r="V6" s="77">
        <v>0</v>
      </c>
      <c r="W6" s="77">
        <v>0</v>
      </c>
      <c r="X6" s="77">
        <v>0</v>
      </c>
      <c r="Y6" s="77">
        <v>0</v>
      </c>
      <c r="Z6" s="77">
        <v>0</v>
      </c>
      <c r="AA6" s="77">
        <v>0</v>
      </c>
      <c r="AB6" s="77">
        <v>0</v>
      </c>
      <c r="AC6" s="77">
        <v>0</v>
      </c>
      <c r="AD6" s="78">
        <v>0</v>
      </c>
      <c r="AE6" s="71" t="str">
        <f t="shared" si="0"/>
        <v>OK</v>
      </c>
    </row>
    <row r="7" spans="1:31" ht="15.75" x14ac:dyDescent="0.25">
      <c r="A7" s="148"/>
      <c r="B7" s="39" t="s">
        <v>8</v>
      </c>
      <c r="C7" s="37" t="s">
        <v>96</v>
      </c>
      <c r="D7" s="54">
        <v>0.35</v>
      </c>
      <c r="E7" s="112">
        <f>Discounts!E9</f>
        <v>2820</v>
      </c>
      <c r="F7" s="55">
        <f>Discounts!G9</f>
        <v>960</v>
      </c>
      <c r="G7" s="79">
        <v>0</v>
      </c>
      <c r="H7" s="80">
        <v>0</v>
      </c>
      <c r="I7" s="80">
        <v>0</v>
      </c>
      <c r="J7" s="80">
        <v>0</v>
      </c>
      <c r="K7" s="80">
        <v>0</v>
      </c>
      <c r="L7" s="80">
        <v>0</v>
      </c>
      <c r="M7" s="80">
        <v>0</v>
      </c>
      <c r="N7" s="80">
        <v>0</v>
      </c>
      <c r="O7" s="80">
        <v>0</v>
      </c>
      <c r="P7" s="80">
        <v>0</v>
      </c>
      <c r="Q7" s="80">
        <v>0</v>
      </c>
      <c r="R7" s="80">
        <v>0</v>
      </c>
      <c r="S7" s="80">
        <v>0</v>
      </c>
      <c r="T7" s="80">
        <v>0</v>
      </c>
      <c r="U7" s="80">
        <v>0</v>
      </c>
      <c r="V7" s="80">
        <v>0</v>
      </c>
      <c r="W7" s="80">
        <v>0</v>
      </c>
      <c r="X7" s="80">
        <v>0</v>
      </c>
      <c r="Y7" s="80">
        <v>0</v>
      </c>
      <c r="Z7" s="80">
        <v>0</v>
      </c>
      <c r="AA7" s="80">
        <v>0</v>
      </c>
      <c r="AB7" s="80">
        <v>0</v>
      </c>
      <c r="AC7" s="80">
        <v>0</v>
      </c>
      <c r="AD7" s="81">
        <v>0</v>
      </c>
      <c r="AE7" s="71" t="str">
        <f t="shared" si="0"/>
        <v>OK</v>
      </c>
    </row>
    <row r="8" spans="1:31" ht="15.75" x14ac:dyDescent="0.25">
      <c r="A8" s="148"/>
      <c r="B8" s="39" t="s">
        <v>9</v>
      </c>
      <c r="C8" s="37" t="s">
        <v>97</v>
      </c>
      <c r="D8" s="52">
        <v>0.25</v>
      </c>
      <c r="E8" s="111">
        <f>Discounts!E10</f>
        <v>2818</v>
      </c>
      <c r="F8" s="53">
        <f>Discounts!G10</f>
        <v>0</v>
      </c>
      <c r="G8" s="76">
        <v>0</v>
      </c>
      <c r="H8" s="77">
        <v>0</v>
      </c>
      <c r="I8" s="77">
        <v>0</v>
      </c>
      <c r="J8" s="77">
        <v>0</v>
      </c>
      <c r="K8" s="77">
        <v>0</v>
      </c>
      <c r="L8" s="77">
        <v>0</v>
      </c>
      <c r="M8" s="77">
        <v>0</v>
      </c>
      <c r="N8" s="77">
        <v>0</v>
      </c>
      <c r="O8" s="77">
        <v>0</v>
      </c>
      <c r="P8" s="77">
        <v>0</v>
      </c>
      <c r="Q8" s="77">
        <v>0</v>
      </c>
      <c r="R8" s="77">
        <v>0</v>
      </c>
      <c r="S8" s="77">
        <v>0</v>
      </c>
      <c r="T8" s="77">
        <v>0</v>
      </c>
      <c r="U8" s="77">
        <v>0</v>
      </c>
      <c r="V8" s="77">
        <v>0</v>
      </c>
      <c r="W8" s="77">
        <v>0</v>
      </c>
      <c r="X8" s="77">
        <v>0</v>
      </c>
      <c r="Y8" s="77">
        <v>0</v>
      </c>
      <c r="Z8" s="77">
        <v>0</v>
      </c>
      <c r="AA8" s="77">
        <v>0</v>
      </c>
      <c r="AB8" s="77">
        <v>0</v>
      </c>
      <c r="AC8" s="77">
        <v>0</v>
      </c>
      <c r="AD8" s="78">
        <v>0</v>
      </c>
      <c r="AE8" s="71" t="str">
        <f t="shared" si="0"/>
        <v>OK</v>
      </c>
    </row>
    <row r="9" spans="1:31" ht="15.75" x14ac:dyDescent="0.25">
      <c r="A9" s="148"/>
      <c r="B9" s="40" t="s">
        <v>10</v>
      </c>
      <c r="C9" s="37" t="s">
        <v>98</v>
      </c>
      <c r="D9" s="54">
        <v>0.4</v>
      </c>
      <c r="E9" s="112">
        <f>Discounts!E11</f>
        <v>2738</v>
      </c>
      <c r="F9" s="55">
        <f>Discounts!G11</f>
        <v>1070</v>
      </c>
      <c r="G9" s="79">
        <v>0</v>
      </c>
      <c r="H9" s="80">
        <v>0</v>
      </c>
      <c r="I9" s="80">
        <v>0</v>
      </c>
      <c r="J9" s="80">
        <v>0</v>
      </c>
      <c r="K9" s="80">
        <v>0</v>
      </c>
      <c r="L9" s="80">
        <v>0</v>
      </c>
      <c r="M9" s="80">
        <v>0</v>
      </c>
      <c r="N9" s="80">
        <v>0</v>
      </c>
      <c r="O9" s="80">
        <v>0</v>
      </c>
      <c r="P9" s="80">
        <v>0</v>
      </c>
      <c r="Q9" s="80">
        <v>0</v>
      </c>
      <c r="R9" s="80">
        <v>0</v>
      </c>
      <c r="S9" s="80">
        <v>0</v>
      </c>
      <c r="T9" s="80">
        <v>0</v>
      </c>
      <c r="U9" s="80">
        <v>0</v>
      </c>
      <c r="V9" s="80">
        <v>0</v>
      </c>
      <c r="W9" s="80">
        <v>0</v>
      </c>
      <c r="X9" s="80">
        <v>0</v>
      </c>
      <c r="Y9" s="80">
        <v>0</v>
      </c>
      <c r="Z9" s="80">
        <v>0</v>
      </c>
      <c r="AA9" s="80">
        <v>0</v>
      </c>
      <c r="AB9" s="80">
        <v>0</v>
      </c>
      <c r="AC9" s="80">
        <v>0</v>
      </c>
      <c r="AD9" s="81">
        <v>0</v>
      </c>
      <c r="AE9" s="71" t="str">
        <f t="shared" si="0"/>
        <v>OK</v>
      </c>
    </row>
    <row r="10" spans="1:31" ht="16.5" thickBot="1" x14ac:dyDescent="0.3">
      <c r="A10" s="149"/>
      <c r="B10" s="41" t="s">
        <v>11</v>
      </c>
      <c r="C10" s="42" t="s">
        <v>99</v>
      </c>
      <c r="D10" s="62">
        <v>0.05</v>
      </c>
      <c r="E10" s="113">
        <f>Discounts!E12</f>
        <v>2474</v>
      </c>
      <c r="F10" s="63">
        <f>Discounts!G12</f>
        <v>120</v>
      </c>
      <c r="G10" s="82">
        <v>0</v>
      </c>
      <c r="H10" s="83">
        <v>0</v>
      </c>
      <c r="I10" s="83">
        <v>1</v>
      </c>
      <c r="J10" s="83">
        <v>0</v>
      </c>
      <c r="K10" s="83">
        <v>0</v>
      </c>
      <c r="L10" s="83">
        <v>0</v>
      </c>
      <c r="M10" s="83">
        <v>0</v>
      </c>
      <c r="N10" s="83">
        <v>0</v>
      </c>
      <c r="O10" s="83">
        <v>0</v>
      </c>
      <c r="P10" s="83">
        <v>0</v>
      </c>
      <c r="Q10" s="83">
        <v>0</v>
      </c>
      <c r="R10" s="83">
        <v>0</v>
      </c>
      <c r="S10" s="83">
        <v>0</v>
      </c>
      <c r="T10" s="83">
        <v>0</v>
      </c>
      <c r="U10" s="83">
        <v>0</v>
      </c>
      <c r="V10" s="83">
        <v>0</v>
      </c>
      <c r="W10" s="83">
        <v>0</v>
      </c>
      <c r="X10" s="83">
        <v>0</v>
      </c>
      <c r="Y10" s="83">
        <v>0</v>
      </c>
      <c r="Z10" s="83">
        <v>0</v>
      </c>
      <c r="AA10" s="83">
        <v>0</v>
      </c>
      <c r="AB10" s="83">
        <v>0</v>
      </c>
      <c r="AC10" s="83">
        <v>0</v>
      </c>
      <c r="AD10" s="84">
        <v>0</v>
      </c>
      <c r="AE10" s="72" t="str">
        <f t="shared" si="0"/>
        <v>OK</v>
      </c>
    </row>
    <row r="11" spans="1:31" ht="15.75" x14ac:dyDescent="0.25">
      <c r="A11" s="150" t="s">
        <v>12</v>
      </c>
      <c r="B11" s="43" t="s">
        <v>13</v>
      </c>
      <c r="C11" s="35" t="s">
        <v>100</v>
      </c>
      <c r="D11" s="66">
        <v>0.6</v>
      </c>
      <c r="E11" s="114">
        <f>Discounts!E13</f>
        <v>2902</v>
      </c>
      <c r="F11" s="67">
        <f>Discounts!G13</f>
        <v>1700</v>
      </c>
      <c r="G11" s="85">
        <v>0</v>
      </c>
      <c r="H11" s="86">
        <v>0</v>
      </c>
      <c r="I11" s="86">
        <v>0</v>
      </c>
      <c r="J11" s="86">
        <v>0</v>
      </c>
      <c r="K11" s="86">
        <v>0</v>
      </c>
      <c r="L11" s="86">
        <v>0</v>
      </c>
      <c r="M11" s="86">
        <v>0</v>
      </c>
      <c r="N11" s="86">
        <v>0</v>
      </c>
      <c r="O11" s="86">
        <v>0</v>
      </c>
      <c r="P11" s="86">
        <v>0</v>
      </c>
      <c r="Q11" s="86">
        <v>0</v>
      </c>
      <c r="R11" s="86">
        <v>0</v>
      </c>
      <c r="S11" s="86">
        <v>0</v>
      </c>
      <c r="T11" s="86">
        <v>0</v>
      </c>
      <c r="U11" s="86">
        <v>0</v>
      </c>
      <c r="V11" s="86">
        <v>0</v>
      </c>
      <c r="W11" s="86">
        <v>0</v>
      </c>
      <c r="X11" s="86">
        <v>0</v>
      </c>
      <c r="Y11" s="86">
        <v>0</v>
      </c>
      <c r="Z11" s="86">
        <v>0</v>
      </c>
      <c r="AA11" s="86">
        <v>0</v>
      </c>
      <c r="AB11" s="86">
        <v>0</v>
      </c>
      <c r="AC11" s="86">
        <v>0</v>
      </c>
      <c r="AD11" s="87">
        <v>0</v>
      </c>
      <c r="AE11" s="70" t="str">
        <f t="shared" si="0"/>
        <v>OK</v>
      </c>
    </row>
    <row r="12" spans="1:31" ht="15.75" x14ac:dyDescent="0.25">
      <c r="A12" s="151"/>
      <c r="B12" s="44" t="s">
        <v>14</v>
      </c>
      <c r="C12" s="37" t="s">
        <v>101</v>
      </c>
      <c r="D12" s="52">
        <v>0.65</v>
      </c>
      <c r="E12" s="111">
        <f>Discounts!E14</f>
        <v>2851</v>
      </c>
      <c r="F12" s="53">
        <f>Discounts!G14</f>
        <v>3550</v>
      </c>
      <c r="G12" s="76">
        <v>0</v>
      </c>
      <c r="H12" s="77">
        <v>0</v>
      </c>
      <c r="I12" s="77">
        <v>0</v>
      </c>
      <c r="J12" s="77">
        <v>0</v>
      </c>
      <c r="K12" s="77">
        <v>0</v>
      </c>
      <c r="L12" s="77">
        <v>0</v>
      </c>
      <c r="M12" s="77">
        <v>0</v>
      </c>
      <c r="N12" s="77">
        <v>0</v>
      </c>
      <c r="O12" s="77">
        <v>0</v>
      </c>
      <c r="P12" s="77">
        <v>0</v>
      </c>
      <c r="Q12" s="77">
        <v>0</v>
      </c>
      <c r="R12" s="77">
        <v>0</v>
      </c>
      <c r="S12" s="77">
        <v>0</v>
      </c>
      <c r="T12" s="77">
        <v>0</v>
      </c>
      <c r="U12" s="77">
        <v>0</v>
      </c>
      <c r="V12" s="77">
        <v>0</v>
      </c>
      <c r="W12" s="77">
        <v>0</v>
      </c>
      <c r="X12" s="77">
        <v>0</v>
      </c>
      <c r="Y12" s="77">
        <v>0</v>
      </c>
      <c r="Z12" s="77">
        <v>0</v>
      </c>
      <c r="AA12" s="77">
        <v>0</v>
      </c>
      <c r="AB12" s="77">
        <v>0</v>
      </c>
      <c r="AC12" s="77">
        <v>0</v>
      </c>
      <c r="AD12" s="78">
        <v>0</v>
      </c>
      <c r="AE12" s="71" t="str">
        <f t="shared" si="0"/>
        <v>OK</v>
      </c>
    </row>
    <row r="13" spans="1:31" ht="15.75" x14ac:dyDescent="0.25">
      <c r="A13" s="151"/>
      <c r="B13" s="45" t="s">
        <v>15</v>
      </c>
      <c r="C13" s="37" t="s">
        <v>102</v>
      </c>
      <c r="D13" s="56">
        <v>0.9</v>
      </c>
      <c r="E13" s="115">
        <f>Discounts!E15</f>
        <v>1512</v>
      </c>
      <c r="F13" s="57">
        <f>Discounts!G15</f>
        <v>3830</v>
      </c>
      <c r="G13" s="88">
        <v>0</v>
      </c>
      <c r="H13" s="89">
        <v>0</v>
      </c>
      <c r="I13" s="89">
        <v>0</v>
      </c>
      <c r="J13" s="89">
        <v>0</v>
      </c>
      <c r="K13" s="89">
        <v>0</v>
      </c>
      <c r="L13" s="89">
        <v>0</v>
      </c>
      <c r="M13" s="89">
        <v>0</v>
      </c>
      <c r="N13" s="89">
        <v>0</v>
      </c>
      <c r="O13" s="89">
        <v>0</v>
      </c>
      <c r="P13" s="89">
        <v>0</v>
      </c>
      <c r="Q13" s="89">
        <v>0</v>
      </c>
      <c r="R13" s="89">
        <v>0</v>
      </c>
      <c r="S13" s="89">
        <v>0</v>
      </c>
      <c r="T13" s="89">
        <v>0</v>
      </c>
      <c r="U13" s="89">
        <v>0</v>
      </c>
      <c r="V13" s="89">
        <v>0</v>
      </c>
      <c r="W13" s="89">
        <v>0</v>
      </c>
      <c r="X13" s="89">
        <v>0</v>
      </c>
      <c r="Y13" s="89">
        <v>0</v>
      </c>
      <c r="Z13" s="89">
        <v>0</v>
      </c>
      <c r="AA13" s="89">
        <v>0</v>
      </c>
      <c r="AB13" s="89">
        <v>0</v>
      </c>
      <c r="AC13" s="89">
        <v>0</v>
      </c>
      <c r="AD13" s="90">
        <v>0</v>
      </c>
      <c r="AE13" s="71" t="str">
        <f t="shared" si="0"/>
        <v>OK</v>
      </c>
    </row>
    <row r="14" spans="1:31" ht="15.75" x14ac:dyDescent="0.25">
      <c r="A14" s="151"/>
      <c r="B14" s="45" t="s">
        <v>16</v>
      </c>
      <c r="C14" s="37" t="s">
        <v>103</v>
      </c>
      <c r="D14" s="52">
        <v>0.95</v>
      </c>
      <c r="E14" s="111">
        <f>Discounts!E16</f>
        <v>1428</v>
      </c>
      <c r="F14" s="53">
        <f>Discounts!G16</f>
        <v>3820</v>
      </c>
      <c r="G14" s="76">
        <v>0</v>
      </c>
      <c r="H14" s="77">
        <v>0</v>
      </c>
      <c r="I14" s="77">
        <v>0</v>
      </c>
      <c r="J14" s="77">
        <v>0</v>
      </c>
      <c r="K14" s="77">
        <v>0</v>
      </c>
      <c r="L14" s="77">
        <v>0</v>
      </c>
      <c r="M14" s="77">
        <v>0</v>
      </c>
      <c r="N14" s="77">
        <v>0</v>
      </c>
      <c r="O14" s="77">
        <v>0</v>
      </c>
      <c r="P14" s="77">
        <v>0</v>
      </c>
      <c r="Q14" s="77">
        <v>0</v>
      </c>
      <c r="R14" s="77">
        <v>0</v>
      </c>
      <c r="S14" s="77">
        <v>0</v>
      </c>
      <c r="T14" s="77">
        <v>0</v>
      </c>
      <c r="U14" s="77">
        <v>0</v>
      </c>
      <c r="V14" s="77">
        <v>0</v>
      </c>
      <c r="W14" s="77">
        <v>0</v>
      </c>
      <c r="X14" s="77">
        <v>0</v>
      </c>
      <c r="Y14" s="77">
        <v>0</v>
      </c>
      <c r="Z14" s="77">
        <v>0</v>
      </c>
      <c r="AA14" s="77">
        <v>0</v>
      </c>
      <c r="AB14" s="77">
        <v>0</v>
      </c>
      <c r="AC14" s="77">
        <v>0</v>
      </c>
      <c r="AD14" s="78">
        <v>0</v>
      </c>
      <c r="AE14" s="71" t="str">
        <f t="shared" si="0"/>
        <v>OK</v>
      </c>
    </row>
    <row r="15" spans="1:31" ht="16.5" thickBot="1" x14ac:dyDescent="0.3">
      <c r="A15" s="152"/>
      <c r="B15" s="41" t="s">
        <v>17</v>
      </c>
      <c r="C15" s="42" t="s">
        <v>104</v>
      </c>
      <c r="D15" s="68">
        <v>0.1</v>
      </c>
      <c r="E15" s="116">
        <f>Discounts!E17</f>
        <v>2386</v>
      </c>
      <c r="F15" s="69">
        <f>Discounts!G17</f>
        <v>0</v>
      </c>
      <c r="G15" s="91">
        <v>0</v>
      </c>
      <c r="H15" s="92">
        <v>0</v>
      </c>
      <c r="I15" s="92">
        <v>0</v>
      </c>
      <c r="J15" s="92">
        <v>0</v>
      </c>
      <c r="K15" s="92">
        <v>0</v>
      </c>
      <c r="L15" s="92">
        <v>0</v>
      </c>
      <c r="M15" s="92">
        <v>0</v>
      </c>
      <c r="N15" s="92">
        <v>0</v>
      </c>
      <c r="O15" s="92">
        <v>0</v>
      </c>
      <c r="P15" s="92">
        <v>0</v>
      </c>
      <c r="Q15" s="92">
        <v>0</v>
      </c>
      <c r="R15" s="92">
        <v>0</v>
      </c>
      <c r="S15" s="92">
        <v>0</v>
      </c>
      <c r="T15" s="92">
        <v>0</v>
      </c>
      <c r="U15" s="92">
        <v>0</v>
      </c>
      <c r="V15" s="92">
        <v>0</v>
      </c>
      <c r="W15" s="92">
        <v>0</v>
      </c>
      <c r="X15" s="92">
        <v>0</v>
      </c>
      <c r="Y15" s="92">
        <v>0</v>
      </c>
      <c r="Z15" s="92">
        <v>0</v>
      </c>
      <c r="AA15" s="92">
        <v>0</v>
      </c>
      <c r="AB15" s="92">
        <v>0</v>
      </c>
      <c r="AC15" s="92">
        <v>0</v>
      </c>
      <c r="AD15" s="93">
        <v>0</v>
      </c>
      <c r="AE15" s="72" t="str">
        <f t="shared" si="0"/>
        <v>OK</v>
      </c>
    </row>
    <row r="16" spans="1:31" ht="15.75" x14ac:dyDescent="0.25">
      <c r="A16" s="153" t="s">
        <v>18</v>
      </c>
      <c r="B16" s="46" t="s">
        <v>19</v>
      </c>
      <c r="C16" s="35" t="s">
        <v>105</v>
      </c>
      <c r="D16" s="64">
        <v>0.6</v>
      </c>
      <c r="E16" s="117">
        <f>Discounts!E18</f>
        <v>2808</v>
      </c>
      <c r="F16" s="65">
        <f>Discounts!G18</f>
        <v>1650</v>
      </c>
      <c r="G16" s="94">
        <v>0</v>
      </c>
      <c r="H16" s="95">
        <v>0</v>
      </c>
      <c r="I16" s="95">
        <v>0</v>
      </c>
      <c r="J16" s="95">
        <v>0</v>
      </c>
      <c r="K16" s="95">
        <v>0</v>
      </c>
      <c r="L16" s="95">
        <v>0</v>
      </c>
      <c r="M16" s="95">
        <v>0</v>
      </c>
      <c r="N16" s="95">
        <v>0</v>
      </c>
      <c r="O16" s="95">
        <v>0</v>
      </c>
      <c r="P16" s="95">
        <v>0</v>
      </c>
      <c r="Q16" s="95">
        <v>0</v>
      </c>
      <c r="R16" s="95">
        <v>0</v>
      </c>
      <c r="S16" s="95">
        <v>0</v>
      </c>
      <c r="T16" s="95">
        <v>0</v>
      </c>
      <c r="U16" s="95">
        <v>0</v>
      </c>
      <c r="V16" s="95">
        <v>0</v>
      </c>
      <c r="W16" s="95">
        <v>0</v>
      </c>
      <c r="X16" s="95">
        <v>0</v>
      </c>
      <c r="Y16" s="95">
        <v>0</v>
      </c>
      <c r="Z16" s="95">
        <v>0</v>
      </c>
      <c r="AA16" s="95">
        <v>0</v>
      </c>
      <c r="AB16" s="95">
        <v>0</v>
      </c>
      <c r="AC16" s="95">
        <v>0</v>
      </c>
      <c r="AD16" s="96">
        <v>0</v>
      </c>
      <c r="AE16" s="70" t="str">
        <f t="shared" si="0"/>
        <v>OK</v>
      </c>
    </row>
    <row r="17" spans="1:31" ht="15.75" x14ac:dyDescent="0.25">
      <c r="A17" s="154"/>
      <c r="B17" s="47" t="s">
        <v>20</v>
      </c>
      <c r="C17" s="37" t="s">
        <v>106</v>
      </c>
      <c r="D17" s="52">
        <v>0.65</v>
      </c>
      <c r="E17" s="111">
        <f>Discounts!E19</f>
        <v>2854</v>
      </c>
      <c r="F17" s="53">
        <f>Discounts!G19</f>
        <v>3560</v>
      </c>
      <c r="G17" s="76">
        <v>0</v>
      </c>
      <c r="H17" s="77">
        <v>0</v>
      </c>
      <c r="I17" s="77">
        <v>0</v>
      </c>
      <c r="J17" s="77">
        <v>0</v>
      </c>
      <c r="K17" s="77">
        <v>0</v>
      </c>
      <c r="L17" s="77">
        <v>0</v>
      </c>
      <c r="M17" s="77">
        <v>0</v>
      </c>
      <c r="N17" s="77">
        <v>0</v>
      </c>
      <c r="O17" s="77">
        <v>0</v>
      </c>
      <c r="P17" s="77">
        <v>0</v>
      </c>
      <c r="Q17" s="77">
        <v>0</v>
      </c>
      <c r="R17" s="77">
        <v>0</v>
      </c>
      <c r="S17" s="77">
        <v>0</v>
      </c>
      <c r="T17" s="77">
        <v>0</v>
      </c>
      <c r="U17" s="77">
        <v>0</v>
      </c>
      <c r="V17" s="77">
        <v>0</v>
      </c>
      <c r="W17" s="77">
        <v>0</v>
      </c>
      <c r="X17" s="77">
        <v>0</v>
      </c>
      <c r="Y17" s="77">
        <v>0</v>
      </c>
      <c r="Z17" s="77">
        <v>0</v>
      </c>
      <c r="AA17" s="77">
        <v>0</v>
      </c>
      <c r="AB17" s="77">
        <v>0</v>
      </c>
      <c r="AC17" s="77">
        <v>0</v>
      </c>
      <c r="AD17" s="78">
        <v>0</v>
      </c>
      <c r="AE17" s="71" t="str">
        <f t="shared" si="0"/>
        <v>OK</v>
      </c>
    </row>
    <row r="18" spans="1:31" ht="15.75" x14ac:dyDescent="0.25">
      <c r="A18" s="154"/>
      <c r="B18" s="47" t="s">
        <v>21</v>
      </c>
      <c r="C18" s="37" t="s">
        <v>107</v>
      </c>
      <c r="D18" s="58">
        <v>0.65</v>
      </c>
      <c r="E18" s="118">
        <f>Discounts!E20</f>
        <v>2605</v>
      </c>
      <c r="F18" s="59">
        <f>Discounts!G20</f>
        <v>3250</v>
      </c>
      <c r="G18" s="97">
        <v>0</v>
      </c>
      <c r="H18" s="98">
        <v>0</v>
      </c>
      <c r="I18" s="98">
        <v>0</v>
      </c>
      <c r="J18" s="98">
        <v>0</v>
      </c>
      <c r="K18" s="98">
        <v>0</v>
      </c>
      <c r="L18" s="98">
        <v>0</v>
      </c>
      <c r="M18" s="98">
        <v>0</v>
      </c>
      <c r="N18" s="98">
        <v>0</v>
      </c>
      <c r="O18" s="98">
        <v>0</v>
      </c>
      <c r="P18" s="98">
        <v>0</v>
      </c>
      <c r="Q18" s="98">
        <v>0</v>
      </c>
      <c r="R18" s="98">
        <v>0</v>
      </c>
      <c r="S18" s="98">
        <v>0</v>
      </c>
      <c r="T18" s="98">
        <v>0</v>
      </c>
      <c r="U18" s="98">
        <v>0</v>
      </c>
      <c r="V18" s="98">
        <v>0</v>
      </c>
      <c r="W18" s="98">
        <v>0</v>
      </c>
      <c r="X18" s="98">
        <v>0</v>
      </c>
      <c r="Y18" s="98">
        <v>0</v>
      </c>
      <c r="Z18" s="98">
        <v>0</v>
      </c>
      <c r="AA18" s="98">
        <v>0</v>
      </c>
      <c r="AB18" s="98">
        <v>0</v>
      </c>
      <c r="AC18" s="98">
        <v>0</v>
      </c>
      <c r="AD18" s="99">
        <v>0</v>
      </c>
      <c r="AE18" s="71" t="str">
        <f t="shared" si="0"/>
        <v>OK</v>
      </c>
    </row>
    <row r="19" spans="1:31" ht="15.75" x14ac:dyDescent="0.25">
      <c r="A19" s="154"/>
      <c r="B19" s="47" t="s">
        <v>22</v>
      </c>
      <c r="C19" s="37" t="s">
        <v>108</v>
      </c>
      <c r="D19" s="52">
        <v>0.6</v>
      </c>
      <c r="E19" s="111">
        <f>Discounts!E21</f>
        <v>1768</v>
      </c>
      <c r="F19" s="53">
        <f>Discounts!G21</f>
        <v>2030</v>
      </c>
      <c r="G19" s="76">
        <v>0</v>
      </c>
      <c r="H19" s="77">
        <v>0</v>
      </c>
      <c r="I19" s="77">
        <v>0</v>
      </c>
      <c r="J19" s="77">
        <v>0</v>
      </c>
      <c r="K19" s="77">
        <v>0</v>
      </c>
      <c r="L19" s="77">
        <v>0</v>
      </c>
      <c r="M19" s="77">
        <v>0</v>
      </c>
      <c r="N19" s="77">
        <v>0</v>
      </c>
      <c r="O19" s="77">
        <v>0</v>
      </c>
      <c r="P19" s="77">
        <v>0</v>
      </c>
      <c r="Q19" s="77">
        <v>0</v>
      </c>
      <c r="R19" s="77">
        <v>0</v>
      </c>
      <c r="S19" s="77">
        <v>0</v>
      </c>
      <c r="T19" s="77">
        <v>0</v>
      </c>
      <c r="U19" s="77">
        <v>0</v>
      </c>
      <c r="V19" s="77">
        <v>0</v>
      </c>
      <c r="W19" s="77">
        <v>0</v>
      </c>
      <c r="X19" s="77">
        <v>0</v>
      </c>
      <c r="Y19" s="77">
        <v>0</v>
      </c>
      <c r="Z19" s="77">
        <v>0</v>
      </c>
      <c r="AA19" s="77">
        <v>0</v>
      </c>
      <c r="AB19" s="77">
        <v>0</v>
      </c>
      <c r="AC19" s="77">
        <v>0</v>
      </c>
      <c r="AD19" s="78">
        <v>0</v>
      </c>
      <c r="AE19" s="71" t="str">
        <f t="shared" si="0"/>
        <v>OK</v>
      </c>
    </row>
    <row r="20" spans="1:31" ht="15.75" x14ac:dyDescent="0.25">
      <c r="A20" s="154"/>
      <c r="B20" s="123" t="s">
        <v>23</v>
      </c>
      <c r="C20" s="48" t="s">
        <v>109</v>
      </c>
      <c r="D20" s="58">
        <v>0.8</v>
      </c>
      <c r="E20" s="118">
        <f>Discounts!E22</f>
        <v>1355</v>
      </c>
      <c r="F20" s="59">
        <f>Discounts!G22</f>
        <v>3050</v>
      </c>
      <c r="G20" s="97">
        <v>0</v>
      </c>
      <c r="H20" s="98">
        <v>0</v>
      </c>
      <c r="I20" s="98">
        <v>0</v>
      </c>
      <c r="J20" s="98">
        <v>0</v>
      </c>
      <c r="K20" s="98">
        <v>0</v>
      </c>
      <c r="L20" s="98">
        <v>0</v>
      </c>
      <c r="M20" s="98">
        <v>0</v>
      </c>
      <c r="N20" s="98">
        <v>0</v>
      </c>
      <c r="O20" s="98">
        <v>0</v>
      </c>
      <c r="P20" s="98">
        <v>0</v>
      </c>
      <c r="Q20" s="98">
        <v>0</v>
      </c>
      <c r="R20" s="98">
        <v>0</v>
      </c>
      <c r="S20" s="98">
        <v>0</v>
      </c>
      <c r="T20" s="98">
        <v>0</v>
      </c>
      <c r="U20" s="98">
        <v>0</v>
      </c>
      <c r="V20" s="98">
        <v>0</v>
      </c>
      <c r="W20" s="98">
        <v>0</v>
      </c>
      <c r="X20" s="98">
        <v>0</v>
      </c>
      <c r="Y20" s="98">
        <v>0</v>
      </c>
      <c r="Z20" s="98">
        <v>0</v>
      </c>
      <c r="AA20" s="98">
        <v>0</v>
      </c>
      <c r="AB20" s="98">
        <v>0</v>
      </c>
      <c r="AC20" s="98">
        <v>0</v>
      </c>
      <c r="AD20" s="99">
        <v>0</v>
      </c>
      <c r="AE20" s="71" t="str">
        <f t="shared" si="0"/>
        <v>OK</v>
      </c>
    </row>
    <row r="21" spans="1:31" ht="15.75" x14ac:dyDescent="0.25">
      <c r="A21" s="154"/>
      <c r="B21" s="123" t="s">
        <v>24</v>
      </c>
      <c r="C21" s="37" t="s">
        <v>110</v>
      </c>
      <c r="D21" s="52">
        <v>0.85</v>
      </c>
      <c r="E21" s="111">
        <f>Discounts!E23</f>
        <v>1202</v>
      </c>
      <c r="F21" s="53">
        <f>Discounts!G23</f>
        <v>2880</v>
      </c>
      <c r="G21" s="76">
        <v>0</v>
      </c>
      <c r="H21" s="77">
        <v>0</v>
      </c>
      <c r="I21" s="77">
        <v>0</v>
      </c>
      <c r="J21" s="77">
        <v>0</v>
      </c>
      <c r="K21" s="77">
        <v>0</v>
      </c>
      <c r="L21" s="77">
        <v>0</v>
      </c>
      <c r="M21" s="77">
        <v>0</v>
      </c>
      <c r="N21" s="77">
        <v>0</v>
      </c>
      <c r="O21" s="77">
        <v>0</v>
      </c>
      <c r="P21" s="77">
        <v>0</v>
      </c>
      <c r="Q21" s="77">
        <v>0</v>
      </c>
      <c r="R21" s="77">
        <v>0</v>
      </c>
      <c r="S21" s="77">
        <v>0</v>
      </c>
      <c r="T21" s="77">
        <v>0</v>
      </c>
      <c r="U21" s="77">
        <v>0</v>
      </c>
      <c r="V21" s="77">
        <v>0</v>
      </c>
      <c r="W21" s="77">
        <v>0</v>
      </c>
      <c r="X21" s="77">
        <v>0</v>
      </c>
      <c r="Y21" s="77">
        <v>0</v>
      </c>
      <c r="Z21" s="77">
        <v>0</v>
      </c>
      <c r="AA21" s="77">
        <v>0</v>
      </c>
      <c r="AB21" s="77">
        <v>0</v>
      </c>
      <c r="AC21" s="77">
        <v>0</v>
      </c>
      <c r="AD21" s="78">
        <v>0</v>
      </c>
      <c r="AE21" s="71" t="str">
        <f t="shared" si="0"/>
        <v>OK</v>
      </c>
    </row>
    <row r="22" spans="1:31" ht="15.75" x14ac:dyDescent="0.25">
      <c r="A22" s="154"/>
      <c r="B22" s="123" t="s">
        <v>25</v>
      </c>
      <c r="C22" s="37" t="s">
        <v>111</v>
      </c>
      <c r="D22" s="58">
        <v>1</v>
      </c>
      <c r="E22" s="118">
        <f>Discounts!E24</f>
        <v>1486</v>
      </c>
      <c r="F22" s="59">
        <f>Discounts!G24</f>
        <v>5460</v>
      </c>
      <c r="G22" s="97">
        <v>0</v>
      </c>
      <c r="H22" s="98">
        <v>0</v>
      </c>
      <c r="I22" s="98">
        <v>0</v>
      </c>
      <c r="J22" s="98">
        <v>0</v>
      </c>
      <c r="K22" s="98">
        <v>0</v>
      </c>
      <c r="L22" s="98">
        <v>0</v>
      </c>
      <c r="M22" s="98">
        <v>0</v>
      </c>
      <c r="N22" s="98">
        <v>0</v>
      </c>
      <c r="O22" s="98">
        <v>0</v>
      </c>
      <c r="P22" s="98">
        <v>0</v>
      </c>
      <c r="Q22" s="98">
        <v>0</v>
      </c>
      <c r="R22" s="98">
        <v>0</v>
      </c>
      <c r="S22" s="98">
        <v>0</v>
      </c>
      <c r="T22" s="98">
        <v>0</v>
      </c>
      <c r="U22" s="98">
        <v>0</v>
      </c>
      <c r="V22" s="98">
        <v>0</v>
      </c>
      <c r="W22" s="98">
        <v>0</v>
      </c>
      <c r="X22" s="98">
        <v>0</v>
      </c>
      <c r="Y22" s="98">
        <v>0</v>
      </c>
      <c r="Z22" s="98">
        <v>0</v>
      </c>
      <c r="AA22" s="98">
        <v>0</v>
      </c>
      <c r="AB22" s="98">
        <v>0</v>
      </c>
      <c r="AC22" s="98">
        <v>0</v>
      </c>
      <c r="AD22" s="99">
        <v>0</v>
      </c>
      <c r="AE22" s="71" t="str">
        <f t="shared" si="0"/>
        <v>OK</v>
      </c>
    </row>
    <row r="23" spans="1:31" ht="15.75" x14ac:dyDescent="0.25">
      <c r="A23" s="154"/>
      <c r="B23" s="49" t="s">
        <v>26</v>
      </c>
      <c r="C23" s="37" t="s">
        <v>112</v>
      </c>
      <c r="D23" s="52">
        <v>0.3</v>
      </c>
      <c r="E23" s="111">
        <f>Discounts!E25</f>
        <v>2807</v>
      </c>
      <c r="F23" s="53">
        <f>Discounts!G25</f>
        <v>820</v>
      </c>
      <c r="G23" s="76">
        <v>0</v>
      </c>
      <c r="H23" s="77">
        <v>0</v>
      </c>
      <c r="I23" s="77">
        <v>0</v>
      </c>
      <c r="J23" s="77">
        <v>0</v>
      </c>
      <c r="K23" s="77">
        <v>0</v>
      </c>
      <c r="L23" s="77">
        <v>0</v>
      </c>
      <c r="M23" s="77">
        <v>0</v>
      </c>
      <c r="N23" s="77">
        <v>0</v>
      </c>
      <c r="O23" s="77">
        <v>0</v>
      </c>
      <c r="P23" s="77">
        <v>0</v>
      </c>
      <c r="Q23" s="77">
        <v>0</v>
      </c>
      <c r="R23" s="77">
        <v>0</v>
      </c>
      <c r="S23" s="77">
        <v>0</v>
      </c>
      <c r="T23" s="77">
        <v>0</v>
      </c>
      <c r="U23" s="77">
        <v>0</v>
      </c>
      <c r="V23" s="77">
        <v>0</v>
      </c>
      <c r="W23" s="77">
        <v>0</v>
      </c>
      <c r="X23" s="77">
        <v>0</v>
      </c>
      <c r="Y23" s="77">
        <v>0</v>
      </c>
      <c r="Z23" s="77">
        <v>0</v>
      </c>
      <c r="AA23" s="77">
        <v>0</v>
      </c>
      <c r="AB23" s="77">
        <v>0</v>
      </c>
      <c r="AC23" s="77">
        <v>0</v>
      </c>
      <c r="AD23" s="78">
        <v>0</v>
      </c>
      <c r="AE23" s="71" t="str">
        <f t="shared" si="0"/>
        <v>OK</v>
      </c>
    </row>
    <row r="24" spans="1:31" ht="16.5" thickBot="1" x14ac:dyDescent="0.3">
      <c r="A24" s="155"/>
      <c r="B24" s="41" t="s">
        <v>27</v>
      </c>
      <c r="C24" s="42" t="s">
        <v>113</v>
      </c>
      <c r="D24" s="60">
        <v>0.05</v>
      </c>
      <c r="E24" s="119">
        <f>Discounts!E26</f>
        <v>2468</v>
      </c>
      <c r="F24" s="61">
        <f>Discounts!G26</f>
        <v>0</v>
      </c>
      <c r="G24" s="100">
        <v>0</v>
      </c>
      <c r="H24" s="101">
        <v>0</v>
      </c>
      <c r="I24" s="101">
        <v>0</v>
      </c>
      <c r="J24" s="101">
        <v>0</v>
      </c>
      <c r="K24" s="101">
        <v>0</v>
      </c>
      <c r="L24" s="101">
        <v>0</v>
      </c>
      <c r="M24" s="101">
        <v>0</v>
      </c>
      <c r="N24" s="101">
        <v>0</v>
      </c>
      <c r="O24" s="101">
        <v>0</v>
      </c>
      <c r="P24" s="101">
        <v>0</v>
      </c>
      <c r="Q24" s="101">
        <v>0</v>
      </c>
      <c r="R24" s="101">
        <v>0</v>
      </c>
      <c r="S24" s="101">
        <v>0</v>
      </c>
      <c r="T24" s="101">
        <v>0</v>
      </c>
      <c r="U24" s="101">
        <v>0</v>
      </c>
      <c r="V24" s="101">
        <v>0</v>
      </c>
      <c r="W24" s="101">
        <v>0</v>
      </c>
      <c r="X24" s="101">
        <v>0</v>
      </c>
      <c r="Y24" s="101">
        <v>0</v>
      </c>
      <c r="Z24" s="101">
        <v>0</v>
      </c>
      <c r="AA24" s="101">
        <v>0</v>
      </c>
      <c r="AB24" s="101">
        <v>0</v>
      </c>
      <c r="AC24" s="101">
        <v>0</v>
      </c>
      <c r="AD24" s="102">
        <v>0</v>
      </c>
      <c r="AE24" s="72" t="str">
        <f t="shared" si="0"/>
        <v>OK</v>
      </c>
    </row>
    <row r="25" spans="1:31" ht="15.75" x14ac:dyDescent="0.25">
      <c r="A25" s="159" t="s">
        <v>121</v>
      </c>
      <c r="B25" s="159"/>
      <c r="C25" s="159"/>
      <c r="D25" s="159"/>
      <c r="E25" s="159"/>
      <c r="F25" s="127">
        <f>SUM(F3:F24)</f>
        <v>50970</v>
      </c>
      <c r="G25" s="157" t="s">
        <v>137</v>
      </c>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row>
    <row r="26" spans="1:31" ht="15.75" x14ac:dyDescent="0.25">
      <c r="A26" s="160" t="s">
        <v>132</v>
      </c>
      <c r="B26" s="160"/>
      <c r="C26" s="160"/>
      <c r="D26" s="160"/>
      <c r="E26" s="122">
        <f>Discounts!F28</f>
        <v>3.5998163405860602E-2</v>
      </c>
      <c r="F26" s="127">
        <f>IF(F25&lt;50,0,(INT(-F25*E26/10)+1)*10-50)</f>
        <v>-1880</v>
      </c>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row>
    <row r="27" spans="1:31" ht="15.75" x14ac:dyDescent="0.25">
      <c r="A27" s="160" t="s">
        <v>117</v>
      </c>
      <c r="B27" s="161"/>
      <c r="C27" s="161"/>
      <c r="D27" s="161"/>
      <c r="E27" s="161"/>
      <c r="F27" s="127">
        <f>F25+F26</f>
        <v>49090</v>
      </c>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row>
    <row r="28" spans="1:31" ht="16.5" thickBot="1" x14ac:dyDescent="0.3">
      <c r="A28" s="160" t="s">
        <v>118</v>
      </c>
      <c r="B28" s="160"/>
      <c r="C28" s="160"/>
      <c r="D28" s="160"/>
      <c r="E28" s="122">
        <v>0.21</v>
      </c>
      <c r="F28" s="127">
        <f>IF(F27&lt;50,0,(INT(F27*E28/10)+1)*10)</f>
        <v>10310</v>
      </c>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row>
    <row r="29" spans="1:31" ht="16.5" thickBot="1" x14ac:dyDescent="0.3">
      <c r="A29" s="162" t="s">
        <v>119</v>
      </c>
      <c r="B29" s="162"/>
      <c r="C29" s="162"/>
      <c r="D29" s="162"/>
      <c r="E29" s="162"/>
      <c r="F29" s="128">
        <f>F27+F28</f>
        <v>59400</v>
      </c>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row>
    <row r="30" spans="1:31" x14ac:dyDescent="0.25">
      <c r="A30" s="156"/>
      <c r="B30" s="156"/>
      <c r="C30" s="156"/>
      <c r="D30" s="156"/>
      <c r="E30" s="156"/>
    </row>
    <row r="31" spans="1:31" x14ac:dyDescent="0.25">
      <c r="A31" s="156"/>
      <c r="B31" s="156"/>
      <c r="C31" s="156"/>
      <c r="D31" s="156"/>
      <c r="E31" s="156"/>
    </row>
  </sheetData>
  <sheetProtection password="8050" sheet="1" objects="1" scenarios="1"/>
  <mergeCells count="11">
    <mergeCell ref="A3:A10"/>
    <mergeCell ref="A11:A15"/>
    <mergeCell ref="A16:A24"/>
    <mergeCell ref="A31:E31"/>
    <mergeCell ref="G25:AE29"/>
    <mergeCell ref="A25:E25"/>
    <mergeCell ref="A27:E27"/>
    <mergeCell ref="A29:E29"/>
    <mergeCell ref="A30:E30"/>
    <mergeCell ref="A26:D26"/>
    <mergeCell ref="A28:D28"/>
  </mergeCells>
  <conditionalFormatting sqref="AE2:AE24">
    <cfRule type="cellIs" dxfId="37" priority="1" stopIfTrue="1" operator="equal">
      <formula>"ERROR"</formula>
    </cfRule>
    <cfRule type="cellIs" dxfId="36" priority="2" stopIfTrue="1" operator="equal">
      <formula>"OK"</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90" zoomScaleNormal="90" workbookViewId="0">
      <selection activeCell="F32" sqref="F32"/>
    </sheetView>
  </sheetViews>
  <sheetFormatPr baseColWidth="10" defaultRowHeight="15" x14ac:dyDescent="0.25"/>
  <cols>
    <col min="1" max="1" width="11.42578125" style="20" customWidth="1"/>
    <col min="2" max="2" width="13.140625" style="20" customWidth="1"/>
    <col min="3" max="3" width="15.42578125" style="20" customWidth="1"/>
    <col min="4" max="4" width="13.42578125" style="20" customWidth="1"/>
    <col min="5" max="5" width="11.42578125" style="20"/>
    <col min="6" max="6" width="11.42578125" style="20" customWidth="1"/>
    <col min="7" max="8" width="16" style="20" customWidth="1"/>
    <col min="9" max="9" width="38" style="20" customWidth="1"/>
    <col min="10" max="16384" width="11.42578125" style="20"/>
  </cols>
  <sheetData>
    <row r="1" spans="1:9" ht="29.25" thickBot="1" x14ac:dyDescent="0.5">
      <c r="A1" s="23" t="s">
        <v>63</v>
      </c>
      <c r="I1" s="221" t="s">
        <v>442</v>
      </c>
    </row>
    <row r="2" spans="1:9" ht="16.5" thickBot="1" x14ac:dyDescent="0.3">
      <c r="A2" s="236" t="s">
        <v>449</v>
      </c>
      <c r="I2" s="247" t="str">
        <f>CHECK!F3</f>
        <v>OK</v>
      </c>
    </row>
    <row r="3" spans="1:9" ht="19.5" thickBot="1" x14ac:dyDescent="0.35">
      <c r="A3" s="21" t="s">
        <v>51</v>
      </c>
      <c r="B3" s="219" t="s">
        <v>440</v>
      </c>
      <c r="C3" s="223"/>
      <c r="D3" s="21" t="s">
        <v>52</v>
      </c>
      <c r="E3" s="250"/>
      <c r="F3" s="21" t="s">
        <v>53</v>
      </c>
      <c r="G3" s="219" t="s">
        <v>433</v>
      </c>
      <c r="H3" s="251"/>
      <c r="I3" s="248"/>
    </row>
    <row r="4" spans="1:9" ht="19.5" thickBot="1" x14ac:dyDescent="0.35">
      <c r="A4" s="236" t="s">
        <v>447</v>
      </c>
      <c r="D4" s="21"/>
      <c r="E4" s="21"/>
      <c r="F4" s="21"/>
      <c r="I4" s="247" t="str">
        <f>CHECK!F11</f>
        <v>OK</v>
      </c>
    </row>
    <row r="5" spans="1:9" ht="19.5" thickBot="1" x14ac:dyDescent="0.35">
      <c r="A5" s="163" t="s">
        <v>54</v>
      </c>
      <c r="B5" s="164"/>
      <c r="C5" s="164"/>
      <c r="D5" s="219" t="s">
        <v>460</v>
      </c>
      <c r="E5" s="222"/>
      <c r="F5" s="222"/>
      <c r="G5" s="222"/>
      <c r="H5" s="223"/>
      <c r="I5" s="248" t="e">
        <f>IF(D5="","MISSING",IF(LEN(D5)&lt;5,"ERROR",#REF!))</f>
        <v>#REF!</v>
      </c>
    </row>
    <row r="6" spans="1:9" ht="19.5" thickBot="1" x14ac:dyDescent="0.35">
      <c r="A6" s="236" t="s">
        <v>447</v>
      </c>
      <c r="D6" s="21"/>
      <c r="E6" s="21"/>
      <c r="F6" s="21"/>
      <c r="I6" s="247" t="str">
        <f>CHECK!F17</f>
        <v>OK</v>
      </c>
    </row>
    <row r="7" spans="1:9" ht="19.5" thickBot="1" x14ac:dyDescent="0.35">
      <c r="A7" s="163" t="s">
        <v>55</v>
      </c>
      <c r="B7" s="164"/>
      <c r="C7" s="164"/>
      <c r="D7" s="219" t="s">
        <v>443</v>
      </c>
      <c r="E7" s="222"/>
      <c r="F7" s="222"/>
      <c r="G7" s="222"/>
      <c r="H7" s="223"/>
      <c r="I7" s="248" t="e">
        <f>IF(D7="","MISSING",IF(LEN(D7)&lt;7,"ERROR",#REF!))</f>
        <v>#REF!</v>
      </c>
    </row>
    <row r="8" spans="1:9" ht="19.5" thickBot="1" x14ac:dyDescent="0.35">
      <c r="A8" s="236" t="s">
        <v>446</v>
      </c>
      <c r="D8" s="21"/>
      <c r="E8" s="21"/>
      <c r="F8" s="21"/>
      <c r="I8" s="247" t="str">
        <f>CHECK!F21</f>
        <v>OK</v>
      </c>
    </row>
    <row r="9" spans="1:9" ht="19.5" thickBot="1" x14ac:dyDescent="0.35">
      <c r="A9" s="163" t="s">
        <v>56</v>
      </c>
      <c r="B9" s="164"/>
      <c r="C9" s="164"/>
      <c r="D9" s="219" t="s">
        <v>199</v>
      </c>
      <c r="E9" s="222"/>
      <c r="F9" s="222"/>
      <c r="G9" s="222"/>
      <c r="H9" s="223"/>
      <c r="I9" s="248" t="e">
        <f>#REF!</f>
        <v>#REF!</v>
      </c>
    </row>
    <row r="10" spans="1:9" ht="19.5" thickBot="1" x14ac:dyDescent="0.35">
      <c r="A10" s="236" t="s">
        <v>445</v>
      </c>
      <c r="D10" s="21"/>
      <c r="E10" s="21"/>
      <c r="F10" s="21"/>
      <c r="I10" s="247" t="str">
        <f>CHECK!F23</f>
        <v>OK</v>
      </c>
    </row>
    <row r="11" spans="1:9" ht="19.5" thickBot="1" x14ac:dyDescent="0.35">
      <c r="A11" s="21" t="s">
        <v>57</v>
      </c>
      <c r="C11" s="219" t="s">
        <v>435</v>
      </c>
      <c r="D11" s="223"/>
      <c r="E11" s="21" t="s">
        <v>58</v>
      </c>
      <c r="F11" s="21"/>
      <c r="G11" s="224" t="s">
        <v>434</v>
      </c>
      <c r="H11" s="225"/>
      <c r="I11" s="248" t="e">
        <f>#REF!</f>
        <v>#REF!</v>
      </c>
    </row>
    <row r="12" spans="1:9" ht="18.75" x14ac:dyDescent="0.3">
      <c r="A12" s="236" t="s">
        <v>448</v>
      </c>
      <c r="B12" s="236"/>
      <c r="D12" s="21"/>
      <c r="E12" s="21"/>
      <c r="F12" s="21"/>
      <c r="I12" s="247" t="str">
        <f>CHECK!F27</f>
        <v>OK</v>
      </c>
    </row>
    <row r="13" spans="1:9" ht="19.5" thickBot="1" x14ac:dyDescent="0.35">
      <c r="A13" s="163" t="s">
        <v>59</v>
      </c>
      <c r="B13" s="164"/>
      <c r="C13" s="239" t="s">
        <v>454</v>
      </c>
      <c r="D13" s="174"/>
      <c r="E13" s="174"/>
      <c r="F13" s="174"/>
      <c r="G13" s="174"/>
      <c r="H13" s="174"/>
      <c r="I13" s="248" t="e">
        <f>#REF!</f>
        <v>#REF!</v>
      </c>
    </row>
    <row r="14" spans="1:9" ht="19.5" thickBot="1" x14ac:dyDescent="0.35">
      <c r="A14" s="236" t="s">
        <v>448</v>
      </c>
      <c r="D14" s="21"/>
      <c r="E14" s="21"/>
      <c r="F14" s="21"/>
      <c r="I14" s="247" t="str">
        <f>CHECK!F31</f>
        <v>OK</v>
      </c>
    </row>
    <row r="15" spans="1:9" ht="19.5" thickBot="1" x14ac:dyDescent="0.35">
      <c r="A15" s="163" t="s">
        <v>60</v>
      </c>
      <c r="B15" s="164"/>
      <c r="C15" s="240"/>
      <c r="D15" s="226"/>
      <c r="E15" s="226"/>
      <c r="F15" s="226"/>
      <c r="G15" s="226"/>
      <c r="H15" s="227"/>
      <c r="I15" s="248" t="e">
        <f>#REF!</f>
        <v>#REF!</v>
      </c>
    </row>
    <row r="16" spans="1:9" ht="19.5" thickBot="1" x14ac:dyDescent="0.35">
      <c r="A16" s="236" t="s">
        <v>591</v>
      </c>
      <c r="D16" s="21"/>
      <c r="E16" s="21"/>
      <c r="F16" s="21"/>
      <c r="I16" s="247" t="str">
        <f>CHECK!F35</f>
        <v>OK</v>
      </c>
    </row>
    <row r="17" spans="1:9" ht="19.5" thickBot="1" x14ac:dyDescent="0.35">
      <c r="A17" s="21" t="s">
        <v>61</v>
      </c>
      <c r="B17" s="224" t="s">
        <v>436</v>
      </c>
      <c r="C17" s="228"/>
      <c r="D17" s="228"/>
      <c r="E17" s="225"/>
      <c r="F17" s="21" t="s">
        <v>62</v>
      </c>
      <c r="G17" s="224" t="s">
        <v>437</v>
      </c>
      <c r="H17" s="225"/>
      <c r="I17" s="248" t="e">
        <f>#REF!</f>
        <v>#REF!</v>
      </c>
    </row>
    <row r="18" spans="1:9" ht="19.5" thickBot="1" x14ac:dyDescent="0.35">
      <c r="A18" s="236" t="s">
        <v>450</v>
      </c>
      <c r="B18" s="124"/>
      <c r="C18" s="124"/>
      <c r="D18" s="124"/>
      <c r="E18" s="124"/>
      <c r="F18" s="21"/>
      <c r="G18" s="124"/>
      <c r="H18" s="124"/>
      <c r="I18" s="247" t="str">
        <f>CHECK!F39</f>
        <v>OK</v>
      </c>
    </row>
    <row r="19" spans="1:9" ht="19.5" thickBot="1" x14ac:dyDescent="0.35">
      <c r="A19" s="163" t="s">
        <v>120</v>
      </c>
      <c r="B19" s="164"/>
      <c r="C19" s="164"/>
      <c r="D19" s="164"/>
      <c r="E19" s="164"/>
      <c r="F19" s="229" t="s">
        <v>438</v>
      </c>
      <c r="G19" s="230"/>
      <c r="H19" s="231"/>
      <c r="I19" s="248" t="e">
        <f>#REF!</f>
        <v>#REF!</v>
      </c>
    </row>
    <row r="20" spans="1:9" ht="16.5" thickBot="1" x14ac:dyDescent="0.3">
      <c r="A20" s="236" t="s">
        <v>593</v>
      </c>
      <c r="F20" s="217"/>
      <c r="I20" s="247" t="str">
        <f>CHECK!F41</f>
        <v>OK</v>
      </c>
    </row>
    <row r="21" spans="1:9" ht="19.5" thickBot="1" x14ac:dyDescent="0.35">
      <c r="A21" s="163" t="s">
        <v>90</v>
      </c>
      <c r="B21" s="164"/>
      <c r="C21" s="164"/>
      <c r="D21" s="164"/>
      <c r="E21" s="164"/>
      <c r="F21" s="232" t="s">
        <v>594</v>
      </c>
      <c r="G21" s="233"/>
      <c r="H21" s="234"/>
      <c r="I21" s="248" t="e">
        <f>#REF!</f>
        <v>#REF!</v>
      </c>
    </row>
    <row r="22" spans="1:9" ht="16.5" thickBot="1" x14ac:dyDescent="0.3">
      <c r="A22" s="236" t="s">
        <v>451</v>
      </c>
      <c r="B22" s="125"/>
      <c r="C22" s="125"/>
      <c r="D22" s="125"/>
      <c r="E22" s="125"/>
      <c r="F22" s="218"/>
      <c r="G22" s="126"/>
      <c r="H22" s="126"/>
      <c r="I22" s="247" t="str">
        <f>CHECK!F43</f>
        <v>OK</v>
      </c>
    </row>
    <row r="23" spans="1:9" ht="19.5" thickBot="1" x14ac:dyDescent="0.35">
      <c r="A23" s="163" t="s">
        <v>131</v>
      </c>
      <c r="B23" s="156"/>
      <c r="C23" s="156"/>
      <c r="D23" s="156"/>
      <c r="E23" s="156"/>
      <c r="F23" s="232" t="s">
        <v>439</v>
      </c>
      <c r="G23" s="233"/>
      <c r="H23" s="234"/>
      <c r="I23" s="248" t="e">
        <f>#REF!</f>
        <v>#REF!</v>
      </c>
    </row>
    <row r="24" spans="1:9" ht="19.5" thickBot="1" x14ac:dyDescent="0.35">
      <c r="A24" s="21"/>
    </row>
    <row r="25" spans="1:9" ht="42.75" customHeight="1" thickBot="1" x14ac:dyDescent="0.3">
      <c r="A25" s="166" t="s">
        <v>452</v>
      </c>
      <c r="B25" s="166"/>
      <c r="C25" s="166"/>
      <c r="D25" s="166"/>
      <c r="E25" s="166"/>
      <c r="F25" s="166"/>
      <c r="G25" s="166"/>
      <c r="H25" s="166"/>
      <c r="I25" s="249" t="str">
        <f>CHECK!F45</f>
        <v>OK</v>
      </c>
    </row>
    <row r="27" spans="1:9" ht="82.5" customHeight="1" x14ac:dyDescent="0.25">
      <c r="A27" s="237" t="s">
        <v>595</v>
      </c>
      <c r="B27" s="238"/>
      <c r="C27" s="238"/>
      <c r="D27" s="238"/>
      <c r="E27" s="238"/>
      <c r="F27" s="238"/>
      <c r="G27" s="238"/>
      <c r="H27" s="238"/>
      <c r="I27" s="238"/>
    </row>
  </sheetData>
  <sheetProtection password="8050" sheet="1" objects="1" scenarios="1"/>
  <mergeCells count="35">
    <mergeCell ref="I12:I13"/>
    <mergeCell ref="I14:I15"/>
    <mergeCell ref="I16:I17"/>
    <mergeCell ref="I18:I19"/>
    <mergeCell ref="I20:I21"/>
    <mergeCell ref="I2:I3"/>
    <mergeCell ref="I4:I5"/>
    <mergeCell ref="I6:I7"/>
    <mergeCell ref="I8:I9"/>
    <mergeCell ref="I10:I11"/>
    <mergeCell ref="A27:I27"/>
    <mergeCell ref="A25:H25"/>
    <mergeCell ref="A21:E21"/>
    <mergeCell ref="F21:H21"/>
    <mergeCell ref="A19:E19"/>
    <mergeCell ref="F19:H19"/>
    <mergeCell ref="A23:E23"/>
    <mergeCell ref="F23:H23"/>
    <mergeCell ref="I22:I23"/>
    <mergeCell ref="A15:B15"/>
    <mergeCell ref="B17:E17"/>
    <mergeCell ref="G17:H17"/>
    <mergeCell ref="C15:H15"/>
    <mergeCell ref="D9:H9"/>
    <mergeCell ref="A9:C9"/>
    <mergeCell ref="C11:D11"/>
    <mergeCell ref="G11:H11"/>
    <mergeCell ref="B3:C3"/>
    <mergeCell ref="G3:H3"/>
    <mergeCell ref="A5:C5"/>
    <mergeCell ref="D5:H5"/>
    <mergeCell ref="A13:B13"/>
    <mergeCell ref="C13:H13"/>
    <mergeCell ref="D7:H7"/>
    <mergeCell ref="A7:C7"/>
  </mergeCells>
  <conditionalFormatting sqref="I2 I25">
    <cfRule type="cellIs" dxfId="35" priority="37" stopIfTrue="1" operator="equal">
      <formula>"OK"</formula>
    </cfRule>
    <cfRule type="cellIs" dxfId="34" priority="38" stopIfTrue="1" operator="equal">
      <formula>"ERROR"</formula>
    </cfRule>
    <cfRule type="cellIs" dxfId="33" priority="39" stopIfTrue="1" operator="equal">
      <formula>"MISSING"</formula>
    </cfRule>
  </conditionalFormatting>
  <conditionalFormatting sqref="I8">
    <cfRule type="cellIs" dxfId="32" priority="22" stopIfTrue="1" operator="equal">
      <formula>"OK"</formula>
    </cfRule>
    <cfRule type="cellIs" dxfId="31" priority="23" stopIfTrue="1" operator="equal">
      <formula>"ERROR"</formula>
    </cfRule>
    <cfRule type="cellIs" dxfId="30" priority="24" stopIfTrue="1" operator="equal">
      <formula>"MISSING"</formula>
    </cfRule>
  </conditionalFormatting>
  <conditionalFormatting sqref="I4">
    <cfRule type="cellIs" dxfId="29" priority="28" stopIfTrue="1" operator="equal">
      <formula>"OK"</formula>
    </cfRule>
    <cfRule type="cellIs" dxfId="28" priority="29" stopIfTrue="1" operator="equal">
      <formula>"ERROR"</formula>
    </cfRule>
    <cfRule type="cellIs" dxfId="27" priority="30" stopIfTrue="1" operator="equal">
      <formula>"MISSING"</formula>
    </cfRule>
  </conditionalFormatting>
  <conditionalFormatting sqref="I6">
    <cfRule type="cellIs" dxfId="26" priority="25" stopIfTrue="1" operator="equal">
      <formula>"OK"</formula>
    </cfRule>
    <cfRule type="cellIs" dxfId="25" priority="26" stopIfTrue="1" operator="equal">
      <formula>"ERROR"</formula>
    </cfRule>
    <cfRule type="cellIs" dxfId="24" priority="27" stopIfTrue="1" operator="equal">
      <formula>"MISSING"</formula>
    </cfRule>
  </conditionalFormatting>
  <conditionalFormatting sqref="I10">
    <cfRule type="cellIs" dxfId="23" priority="19" stopIfTrue="1" operator="equal">
      <formula>"OK"</formula>
    </cfRule>
    <cfRule type="cellIs" dxfId="22" priority="20" stopIfTrue="1" operator="equal">
      <formula>"ERROR"</formula>
    </cfRule>
    <cfRule type="cellIs" dxfId="21" priority="21" stopIfTrue="1" operator="equal">
      <formula>"MISSING"</formula>
    </cfRule>
  </conditionalFormatting>
  <conditionalFormatting sqref="I12">
    <cfRule type="cellIs" dxfId="20" priority="16" stopIfTrue="1" operator="equal">
      <formula>"OK"</formula>
    </cfRule>
    <cfRule type="cellIs" dxfId="19" priority="17" stopIfTrue="1" operator="equal">
      <formula>"ERROR"</formula>
    </cfRule>
    <cfRule type="cellIs" dxfId="18" priority="18" stopIfTrue="1" operator="equal">
      <formula>"MISSING"</formula>
    </cfRule>
  </conditionalFormatting>
  <conditionalFormatting sqref="I14">
    <cfRule type="cellIs" dxfId="17" priority="13" stopIfTrue="1" operator="equal">
      <formula>"OK"</formula>
    </cfRule>
    <cfRule type="cellIs" dxfId="16" priority="14" stopIfTrue="1" operator="equal">
      <formula>"ERROR"</formula>
    </cfRule>
    <cfRule type="cellIs" dxfId="15" priority="15" stopIfTrue="1" operator="equal">
      <formula>"MISSING"</formula>
    </cfRule>
  </conditionalFormatting>
  <conditionalFormatting sqref="I16">
    <cfRule type="cellIs" dxfId="14" priority="10" stopIfTrue="1" operator="equal">
      <formula>"OK"</formula>
    </cfRule>
    <cfRule type="cellIs" dxfId="13" priority="11" stopIfTrue="1" operator="equal">
      <formula>"ERROR"</formula>
    </cfRule>
    <cfRule type="cellIs" dxfId="12" priority="12" stopIfTrue="1" operator="equal">
      <formula>"MISSING"</formula>
    </cfRule>
  </conditionalFormatting>
  <conditionalFormatting sqref="I18">
    <cfRule type="cellIs" dxfId="11" priority="7" stopIfTrue="1" operator="equal">
      <formula>"OK"</formula>
    </cfRule>
    <cfRule type="cellIs" dxfId="10" priority="8" stopIfTrue="1" operator="equal">
      <formula>"ERROR"</formula>
    </cfRule>
    <cfRule type="cellIs" dxfId="9" priority="9" stopIfTrue="1" operator="equal">
      <formula>"MISSING"</formula>
    </cfRule>
  </conditionalFormatting>
  <conditionalFormatting sqref="I20">
    <cfRule type="cellIs" dxfId="8" priority="4" stopIfTrue="1" operator="equal">
      <formula>"OK"</formula>
    </cfRule>
    <cfRule type="cellIs" dxfId="7" priority="5" stopIfTrue="1" operator="equal">
      <formula>"ERROR"</formula>
    </cfRule>
    <cfRule type="cellIs" dxfId="6" priority="6" stopIfTrue="1" operator="equal">
      <formula>"MISSING"</formula>
    </cfRule>
  </conditionalFormatting>
  <conditionalFormatting sqref="I22">
    <cfRule type="cellIs" dxfId="5" priority="1" stopIfTrue="1" operator="equal">
      <formula>"OK"</formula>
    </cfRule>
    <cfRule type="cellIs" dxfId="4" priority="2" stopIfTrue="1" operator="equal">
      <formula>"ERROR"</formula>
    </cfRule>
    <cfRule type="cellIs" dxfId="3" priority="3" stopIfTrue="1" operator="equal">
      <formula>"MISSING"</formula>
    </cfRule>
  </conditionalFormatting>
  <hyperlinks>
    <hyperlink ref="C13" r:id="rId1"/>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errorTitle="Select Country from List." error="Error: Not From Country List!" promptTitle="Select From Country List" prompt="From Country List ONLY. Thanks">
          <x14:formula1>
            <xm:f>Lists!$A$1:$A$192</xm:f>
          </x14:formula1>
          <xm:sqref>D9:H9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zoomScaleNormal="100" workbookViewId="0">
      <selection activeCell="K70" sqref="K70"/>
    </sheetView>
  </sheetViews>
  <sheetFormatPr baseColWidth="10" defaultRowHeight="15" x14ac:dyDescent="0.25"/>
  <cols>
    <col min="1" max="1" width="12.28515625" style="30" customWidth="1"/>
    <col min="2" max="2" width="8.42578125" customWidth="1"/>
    <col min="3" max="3" width="21.85546875" customWidth="1"/>
    <col min="4" max="6" width="17.42578125" customWidth="1"/>
    <col min="7" max="7" width="21.85546875" customWidth="1"/>
    <col min="8" max="8" width="18.140625" customWidth="1"/>
    <col min="9" max="9" width="20.42578125" customWidth="1"/>
  </cols>
  <sheetData>
    <row r="1" spans="1:9" ht="16.5" thickBot="1" x14ac:dyDescent="0.3">
      <c r="A1" s="138" t="s">
        <v>138</v>
      </c>
      <c r="B1" s="132"/>
      <c r="C1" s="133"/>
    </row>
    <row r="2" spans="1:9" ht="16.5" thickBot="1" x14ac:dyDescent="0.3">
      <c r="A2" s="138" t="s">
        <v>139</v>
      </c>
      <c r="B2" s="132"/>
      <c r="H2" s="146">
        <f ca="1">[1]CATCHDATES!A2</f>
        <v>41692</v>
      </c>
    </row>
    <row r="3" spans="1:9" ht="16.5" thickBot="1" x14ac:dyDescent="0.3">
      <c r="A3" s="138"/>
      <c r="B3" s="132"/>
      <c r="C3" s="133"/>
    </row>
    <row r="4" spans="1:9" ht="16.5" thickBot="1" x14ac:dyDescent="0.3">
      <c r="A4" s="137" t="s">
        <v>169</v>
      </c>
      <c r="B4" s="132"/>
      <c r="H4" s="146">
        <f ca="1">Discounts!B2</f>
        <v>41722</v>
      </c>
    </row>
    <row r="5" spans="1:9" ht="15.75" x14ac:dyDescent="0.25">
      <c r="A5" s="137" t="s">
        <v>172</v>
      </c>
    </row>
    <row r="6" spans="1:9" ht="16.5" thickBot="1" x14ac:dyDescent="0.3">
      <c r="A6" s="137"/>
      <c r="B6" s="132"/>
      <c r="C6" s="134"/>
    </row>
    <row r="7" spans="1:9" ht="15.75" x14ac:dyDescent="0.25">
      <c r="A7" s="214" t="s">
        <v>182</v>
      </c>
      <c r="E7" s="173" t="s">
        <v>170</v>
      </c>
      <c r="F7" s="174"/>
      <c r="G7" s="174"/>
      <c r="H7" s="143">
        <f>SELECT!F27</f>
        <v>49090</v>
      </c>
    </row>
    <row r="8" spans="1:9" ht="15.75" x14ac:dyDescent="0.25">
      <c r="A8" s="133"/>
      <c r="E8" s="173" t="s">
        <v>173</v>
      </c>
      <c r="F8" s="174"/>
      <c r="G8" s="174"/>
      <c r="H8" s="144">
        <f>SELECT!F28</f>
        <v>10310</v>
      </c>
    </row>
    <row r="9" spans="1:9" ht="16.5" thickBot="1" x14ac:dyDescent="0.3">
      <c r="A9" s="133"/>
      <c r="E9" s="173" t="s">
        <v>171</v>
      </c>
      <c r="F9" s="174"/>
      <c r="G9" s="174"/>
      <c r="H9" s="145">
        <f>H8+H7</f>
        <v>59400</v>
      </c>
    </row>
    <row r="10" spans="1:9" ht="15.75" x14ac:dyDescent="0.25">
      <c r="A10" s="133" t="s">
        <v>140</v>
      </c>
      <c r="B10" s="132"/>
      <c r="C10" s="133"/>
    </row>
    <row r="11" spans="1:9" ht="16.5" thickBot="1" x14ac:dyDescent="0.3">
      <c r="A11" s="133"/>
      <c r="B11" s="132"/>
      <c r="C11" s="133"/>
    </row>
    <row r="12" spans="1:9" ht="15.75" x14ac:dyDescent="0.25">
      <c r="A12" s="121" t="s">
        <v>141</v>
      </c>
      <c r="B12" s="191" t="s">
        <v>142</v>
      </c>
      <c r="C12" s="192"/>
      <c r="D12" s="192"/>
      <c r="E12" s="192"/>
      <c r="F12" s="181" t="s">
        <v>143</v>
      </c>
      <c r="G12" s="182"/>
      <c r="H12" s="182"/>
      <c r="I12" s="183"/>
    </row>
    <row r="13" spans="1:9" ht="15.75" x14ac:dyDescent="0.25">
      <c r="A13" s="121"/>
      <c r="B13" s="184" t="s">
        <v>144</v>
      </c>
      <c r="C13" s="185"/>
      <c r="D13" s="185"/>
      <c r="E13" s="185"/>
      <c r="F13" s="175" t="s">
        <v>145</v>
      </c>
      <c r="G13" s="176"/>
      <c r="H13" s="176"/>
      <c r="I13" s="177"/>
    </row>
    <row r="14" spans="1:9" ht="15.75" x14ac:dyDescent="0.25">
      <c r="A14" s="121"/>
      <c r="B14" s="184" t="s">
        <v>146</v>
      </c>
      <c r="C14" s="185"/>
      <c r="D14" s="185"/>
      <c r="E14" s="185"/>
      <c r="F14" s="175" t="s">
        <v>147</v>
      </c>
      <c r="G14" s="176"/>
      <c r="H14" s="176"/>
      <c r="I14" s="177"/>
    </row>
    <row r="15" spans="1:9" ht="15.75" x14ac:dyDescent="0.25">
      <c r="A15" s="121"/>
      <c r="B15" s="184" t="s">
        <v>148</v>
      </c>
      <c r="C15" s="185"/>
      <c r="D15" s="185"/>
      <c r="E15" s="185"/>
      <c r="F15" s="188">
        <v>21754</v>
      </c>
      <c r="G15" s="189"/>
      <c r="H15" s="189"/>
      <c r="I15" s="190"/>
    </row>
    <row r="16" spans="1:9" ht="15.75" x14ac:dyDescent="0.25">
      <c r="A16" s="133"/>
      <c r="B16" s="184" t="s">
        <v>174</v>
      </c>
      <c r="C16" s="185"/>
      <c r="D16" s="185"/>
      <c r="E16" s="185"/>
      <c r="F16" s="175"/>
      <c r="G16" s="176"/>
      <c r="H16" s="176"/>
      <c r="I16" s="177"/>
    </row>
    <row r="17" spans="1:9" ht="15.75" x14ac:dyDescent="0.25">
      <c r="A17" s="121"/>
      <c r="B17" s="184" t="s">
        <v>149</v>
      </c>
      <c r="C17" s="185"/>
      <c r="D17" s="185"/>
      <c r="E17" s="185"/>
      <c r="F17" s="175" t="s">
        <v>150</v>
      </c>
      <c r="G17" s="176"/>
      <c r="H17" s="176"/>
      <c r="I17" s="177"/>
    </row>
    <row r="18" spans="1:9" ht="15.75" x14ac:dyDescent="0.25">
      <c r="A18" s="121"/>
      <c r="B18" s="184" t="s">
        <v>151</v>
      </c>
      <c r="C18" s="185"/>
      <c r="D18" s="185"/>
      <c r="E18" s="185"/>
      <c r="F18" s="175">
        <v>10</v>
      </c>
      <c r="G18" s="176"/>
      <c r="H18" s="176"/>
      <c r="I18" s="177"/>
    </row>
    <row r="19" spans="1:9" ht="15.75" x14ac:dyDescent="0.25">
      <c r="A19" s="121"/>
      <c r="B19" s="184" t="s">
        <v>152</v>
      </c>
      <c r="C19" s="185"/>
      <c r="D19" s="185"/>
      <c r="E19" s="185"/>
      <c r="F19" s="175" t="s">
        <v>153</v>
      </c>
      <c r="G19" s="176"/>
      <c r="H19" s="176"/>
      <c r="I19" s="177"/>
    </row>
    <row r="20" spans="1:9" ht="15.75" x14ac:dyDescent="0.25">
      <c r="A20" s="121"/>
      <c r="B20" s="184" t="s">
        <v>154</v>
      </c>
      <c r="C20" s="185"/>
      <c r="D20" s="185"/>
      <c r="E20" s="185"/>
      <c r="F20" s="175" t="s">
        <v>155</v>
      </c>
      <c r="G20" s="176"/>
      <c r="H20" s="176"/>
      <c r="I20" s="177"/>
    </row>
    <row r="21" spans="1:9" ht="15.75" x14ac:dyDescent="0.25">
      <c r="A21" s="121"/>
      <c r="B21" s="184" t="s">
        <v>156</v>
      </c>
      <c r="C21" s="185"/>
      <c r="D21" s="185"/>
      <c r="E21" s="185"/>
      <c r="F21" s="175" t="s">
        <v>157</v>
      </c>
      <c r="G21" s="176"/>
      <c r="H21" s="176"/>
      <c r="I21" s="177"/>
    </row>
    <row r="22" spans="1:9" ht="15.75" x14ac:dyDescent="0.25">
      <c r="A22" s="121"/>
      <c r="B22" s="184" t="s">
        <v>158</v>
      </c>
      <c r="C22" s="185"/>
      <c r="D22" s="185"/>
      <c r="E22" s="185"/>
      <c r="F22" s="175" t="s">
        <v>159</v>
      </c>
      <c r="G22" s="176"/>
      <c r="H22" s="176"/>
      <c r="I22" s="177"/>
    </row>
    <row r="23" spans="1:9" ht="16.5" thickBot="1" x14ac:dyDescent="0.3">
      <c r="A23" s="121"/>
      <c r="B23" s="186" t="s">
        <v>160</v>
      </c>
      <c r="C23" s="187"/>
      <c r="D23" s="187"/>
      <c r="E23" s="187"/>
      <c r="F23" s="178" t="s">
        <v>161</v>
      </c>
      <c r="G23" s="179"/>
      <c r="H23" s="179"/>
      <c r="I23" s="180"/>
    </row>
    <row r="24" spans="1:9" ht="16.5" thickBot="1" x14ac:dyDescent="0.3">
      <c r="A24" s="121" t="s">
        <v>162</v>
      </c>
      <c r="B24" s="132"/>
      <c r="F24" s="133"/>
    </row>
    <row r="25" spans="1:9" ht="15.75" x14ac:dyDescent="0.25">
      <c r="A25" s="121" t="s">
        <v>163</v>
      </c>
      <c r="B25" s="191" t="str">
        <f>IF(YOUR_DATA!$I$25="OK",YOUR_DATA!A3,"")</f>
        <v>Name</v>
      </c>
      <c r="C25" s="192"/>
      <c r="D25" s="192"/>
      <c r="E25" s="192"/>
      <c r="F25" s="181" t="str">
        <f>IF(YOUR_DATA!$I$25="OK",IF(YOUR_DATA!B3="","",YOUR_DATA!B3),"Data Missing or Error(s)")</f>
        <v>Lecocq de bois-d'audran</v>
      </c>
      <c r="G25" s="182"/>
      <c r="H25" s="182"/>
      <c r="I25" s="183"/>
    </row>
    <row r="26" spans="1:9" ht="15.75" x14ac:dyDescent="0.25">
      <c r="A26" s="121"/>
      <c r="B26" s="184" t="str">
        <f>IF(YOUR_DATA!$I$25="OK",YOUR_DATA!D3,"")</f>
        <v>Initial(s)</v>
      </c>
      <c r="C26" s="185"/>
      <c r="D26" s="185"/>
      <c r="E26" s="185"/>
      <c r="F26" s="175" t="str">
        <f>IF(YOUR_DATA!$I$25="OK",IF(YOUR_DATA!E3="","",YOUR_DATA!E3),"Data Missing or Error(s)")</f>
        <v/>
      </c>
      <c r="G26" s="176"/>
      <c r="H26" s="176"/>
      <c r="I26" s="177"/>
    </row>
    <row r="27" spans="1:9" ht="15.75" x14ac:dyDescent="0.25">
      <c r="A27" s="121"/>
      <c r="B27" s="184" t="str">
        <f>IF(YOUR_DATA!I25="OK",YOUR_DATA!F3,"")</f>
        <v>Surname</v>
      </c>
      <c r="C27" s="185"/>
      <c r="D27" s="185"/>
      <c r="E27" s="185"/>
      <c r="F27" s="175" t="str">
        <f>IF(YOUR_DATA!$I$25="OK",IF(YOUR_DATA!G3="","",YOUR_DATA!G3),"Data Missing or Error(s)")</f>
        <v>Jean-Maël</v>
      </c>
      <c r="G27" s="176"/>
      <c r="H27" s="176"/>
      <c r="I27" s="177"/>
    </row>
    <row r="28" spans="1:9" ht="15.75" x14ac:dyDescent="0.25">
      <c r="A28" s="121"/>
      <c r="B28" s="184" t="s">
        <v>174</v>
      </c>
      <c r="C28" s="185"/>
      <c r="D28" s="185"/>
      <c r="E28" s="185"/>
      <c r="F28" s="175"/>
      <c r="G28" s="176"/>
      <c r="H28" s="176"/>
      <c r="I28" s="177"/>
    </row>
    <row r="29" spans="1:9" ht="15.75" x14ac:dyDescent="0.25">
      <c r="A29" s="121"/>
      <c r="B29" s="184" t="str">
        <f>IF(YOUR_DATA!I25="OK",YOUR_DATA!A5,"")</f>
        <v>Address (Street, Number)</v>
      </c>
      <c r="C29" s="185"/>
      <c r="D29" s="185"/>
      <c r="E29" s="185"/>
      <c r="F29" s="175" t="str">
        <f>IF(YOUR_DATA!$I$25="OK",IF(YOUR_DATA!D5="","",YOUR_DATA!D5),"Data Missing or Error(s)")</f>
        <v>rue d'albert ville, 124/4bis</v>
      </c>
      <c r="G29" s="176"/>
      <c r="H29" s="176"/>
      <c r="I29" s="177"/>
    </row>
    <row r="30" spans="1:9" ht="15.75" x14ac:dyDescent="0.25">
      <c r="A30" s="121"/>
      <c r="B30" s="184" t="str">
        <f>IF(YOUR_DATA!I25="OK",YOUR_DATA!A7,"")</f>
        <v>Address (Post Code, City)</v>
      </c>
      <c r="C30" s="185"/>
      <c r="D30" s="185"/>
      <c r="E30" s="185"/>
      <c r="F30" s="175" t="str">
        <f>IF(YOUR_DATA!$I$25="OK",IF(YOUR_DATA!D7="","",YOUR_DATA!D7),"Data Missing or Error(s)")</f>
        <v>B-4550,Nandrin</v>
      </c>
      <c r="G30" s="176"/>
      <c r="H30" s="176"/>
      <c r="I30" s="177"/>
    </row>
    <row r="31" spans="1:9" ht="15.75" x14ac:dyDescent="0.25">
      <c r="A31" s="121"/>
      <c r="B31" s="184" t="str">
        <f>IF(YOUR_DATA!I25="OK",YOUR_DATA!A9,"")</f>
        <v>Address (Country)</v>
      </c>
      <c r="C31" s="185"/>
      <c r="D31" s="185"/>
      <c r="E31" s="185"/>
      <c r="F31" s="175" t="str">
        <f>IF(YOUR_DATA!$I$25="OK",IF(YOUR_DATA!D9="","",YOUR_DATA!D9),"Data Missing or Error(s)")</f>
        <v>Belgium</v>
      </c>
      <c r="G31" s="176"/>
      <c r="H31" s="176"/>
      <c r="I31" s="177"/>
    </row>
    <row r="32" spans="1:9" ht="15.75" x14ac:dyDescent="0.25">
      <c r="A32" s="121"/>
      <c r="B32" s="184" t="str">
        <f>IF(YOUR_DATA!I25="OK",YOUR_DATA!A11,"")</f>
        <v>Phone Number (#1)</v>
      </c>
      <c r="C32" s="185"/>
      <c r="D32" s="185"/>
      <c r="E32" s="185"/>
      <c r="F32" s="175" t="str">
        <f>IF(YOUR_DATA!$I$25="OK",IF(YOUR_DATA!C11="","",YOUR_DATA!C11),"Data Missing or Error(s)")</f>
        <v>00124563548</v>
      </c>
      <c r="G32" s="176"/>
      <c r="H32" s="176"/>
      <c r="I32" s="177"/>
    </row>
    <row r="33" spans="1:9" ht="15.75" x14ac:dyDescent="0.25">
      <c r="A33" s="121"/>
      <c r="B33" s="184" t="str">
        <f>IF(YOUR_DATA!I25="OK",YOUR_DATA!E11,"")</f>
        <v>Phone Number (#2)</v>
      </c>
      <c r="C33" s="185"/>
      <c r="D33" s="185"/>
      <c r="E33" s="185"/>
      <c r="F33" s="175" t="str">
        <f>IF(YOUR_DATA!$I$25="OK",IF(YOUR_DATA!G11="","",YOUR_DATA!G11),"Data Missing or Error(s)")</f>
        <v>1245/58-56</v>
      </c>
      <c r="G33" s="176"/>
      <c r="H33" s="176"/>
      <c r="I33" s="177"/>
    </row>
    <row r="34" spans="1:9" ht="15.75" x14ac:dyDescent="0.25">
      <c r="A34" s="121"/>
      <c r="B34" s="184" t="str">
        <f>IF(YOUR_DATA!I25="OK",YOUR_DATA!A13,"")</f>
        <v>Email (#1)</v>
      </c>
      <c r="C34" s="185"/>
      <c r="D34" s="185"/>
      <c r="E34" s="185"/>
      <c r="F34" s="175" t="str">
        <f>IF(YOUR_DATA!$I$25="OK",IF(YOUR_DATA!C13="","",YOUR_DATA!C13),"Data Missing or Error(s)")</f>
        <v>211321@jljl.be</v>
      </c>
      <c r="G34" s="176"/>
      <c r="H34" s="176"/>
      <c r="I34" s="177"/>
    </row>
    <row r="35" spans="1:9" ht="15.75" x14ac:dyDescent="0.25">
      <c r="A35" s="121"/>
      <c r="B35" s="184" t="str">
        <f>IF(YOUR_DATA!I25="OK",YOUR_DATA!A15,"")</f>
        <v>Email (#2)</v>
      </c>
      <c r="C35" s="185"/>
      <c r="D35" s="185"/>
      <c r="E35" s="185"/>
      <c r="F35" s="175" t="str">
        <f>IF(YOUR_DATA!$I$25="OK",IF(YOUR_DATA!C15="","",YOUR_DATA!C15),"Data Missing or Error(s)")</f>
        <v/>
      </c>
      <c r="G35" s="176"/>
      <c r="H35" s="176"/>
      <c r="I35" s="177"/>
    </row>
    <row r="36" spans="1:9" ht="15.75" x14ac:dyDescent="0.25">
      <c r="A36" s="121"/>
      <c r="B36" s="184" t="str">
        <f>IF(YOUR_DATA!I25="OK",YOUR_DATA!A17,"")</f>
        <v>IBAN</v>
      </c>
      <c r="C36" s="185"/>
      <c r="D36" s="185"/>
      <c r="E36" s="185"/>
      <c r="F36" s="175" t="str">
        <f>IF(YOUR_DATA!$I$25="OK",IF(YOUR_DATA!B17="","",YOUR_DATA!B17),"Data Missing or Error(s)")</f>
        <v>BE124.533.454</v>
      </c>
      <c r="G36" s="176"/>
      <c r="H36" s="176"/>
      <c r="I36" s="177"/>
    </row>
    <row r="37" spans="1:9" ht="15.75" x14ac:dyDescent="0.25">
      <c r="A37" s="121"/>
      <c r="B37" s="184" t="str">
        <f>IF(YOUR_DATA!I25="OK",YOUR_DATA!F17,"")</f>
        <v>BIC</v>
      </c>
      <c r="C37" s="185"/>
      <c r="D37" s="185"/>
      <c r="E37" s="185"/>
      <c r="F37" s="175" t="str">
        <f>IF(YOUR_DATA!$I$25="OK",IF(YOUR_DATA!G17="","",YOUR_DATA!G17),"Data Missing or Error(s)")</f>
        <v>axa bbe-22</v>
      </c>
      <c r="G37" s="176"/>
      <c r="H37" s="176"/>
      <c r="I37" s="177"/>
    </row>
    <row r="38" spans="1:9" ht="16.5" thickBot="1" x14ac:dyDescent="0.3">
      <c r="A38" s="121"/>
      <c r="B38" s="186" t="str">
        <f>IF(YOUR_DATA!I25="OK",YOUR_DATA!A19,"")</f>
        <v>Registered VAT ? (For Billing; Give full NUMBER)</v>
      </c>
      <c r="C38" s="187"/>
      <c r="D38" s="187"/>
      <c r="E38" s="187"/>
      <c r="F38" s="178" t="str">
        <f>IF(YOUR_DATA!$I$25="OK",IF(YOUR_DATA!F19="","",YOUR_DATA!F19),"Data Missing or Error(s)")</f>
        <v>bsgh1245</v>
      </c>
      <c r="G38" s="179"/>
      <c r="H38" s="179"/>
      <c r="I38" s="180"/>
    </row>
    <row r="39" spans="1:9" ht="15.75" x14ac:dyDescent="0.25">
      <c r="A39" s="121"/>
      <c r="B39" s="132"/>
      <c r="C39" s="136"/>
    </row>
    <row r="40" spans="1:9" ht="51" customHeight="1" x14ac:dyDescent="0.25">
      <c r="A40" s="167" t="s">
        <v>175</v>
      </c>
      <c r="B40" s="168"/>
      <c r="C40" s="168"/>
      <c r="D40" s="168"/>
      <c r="E40" s="168"/>
      <c r="F40" s="168"/>
      <c r="G40" s="168"/>
      <c r="H40" s="168"/>
      <c r="I40" s="168"/>
    </row>
    <row r="41" spans="1:9" ht="38.25" customHeight="1" x14ac:dyDescent="0.25">
      <c r="A41" s="167" t="s">
        <v>164</v>
      </c>
      <c r="B41" s="168"/>
      <c r="C41" s="168"/>
      <c r="D41" s="168"/>
      <c r="E41" s="168"/>
      <c r="F41" s="168"/>
      <c r="G41" s="168"/>
      <c r="H41" s="168"/>
      <c r="I41" s="168"/>
    </row>
    <row r="42" spans="1:9" ht="46.5" customHeight="1" x14ac:dyDescent="0.25">
      <c r="A42" s="167" t="s">
        <v>607</v>
      </c>
      <c r="B42" s="168"/>
      <c r="C42" s="168"/>
      <c r="D42" s="168"/>
      <c r="E42" s="168"/>
      <c r="F42" s="168"/>
      <c r="G42" s="168"/>
      <c r="H42" s="168"/>
      <c r="I42" s="168"/>
    </row>
    <row r="43" spans="1:9" ht="46.5" customHeight="1" thickBot="1" x14ac:dyDescent="0.3">
      <c r="A43" s="167" t="s">
        <v>176</v>
      </c>
      <c r="B43" s="168"/>
      <c r="C43" s="168"/>
      <c r="D43" s="168"/>
      <c r="E43" s="168"/>
      <c r="F43" s="168"/>
      <c r="G43" s="168"/>
      <c r="H43" s="168"/>
      <c r="I43" s="168"/>
    </row>
    <row r="44" spans="1:9" ht="43.5" customHeight="1" thickBot="1" x14ac:dyDescent="0.3">
      <c r="A44" s="140" t="s">
        <v>177</v>
      </c>
      <c r="B44" s="141" t="s">
        <v>1</v>
      </c>
      <c r="C44" s="142" t="s">
        <v>2</v>
      </c>
      <c r="D44" s="199" t="s">
        <v>178</v>
      </c>
      <c r="E44" s="200"/>
      <c r="F44" s="200"/>
      <c r="G44" s="200"/>
      <c r="H44" s="200"/>
      <c r="I44" s="201"/>
    </row>
    <row r="45" spans="1:9" ht="43.5" customHeight="1" x14ac:dyDescent="0.25">
      <c r="A45" s="147" t="s">
        <v>3</v>
      </c>
      <c r="B45" s="34" t="s">
        <v>4</v>
      </c>
      <c r="C45" s="139" t="s">
        <v>92</v>
      </c>
      <c r="D45" s="202" t="str">
        <f>IF(ForRecord!AW4="","",ForRecord!AW4)</f>
        <v/>
      </c>
      <c r="E45" s="203"/>
      <c r="F45" s="203"/>
      <c r="G45" s="203"/>
      <c r="H45" s="203"/>
      <c r="I45" s="204"/>
    </row>
    <row r="46" spans="1:9" ht="15.75" x14ac:dyDescent="0.25">
      <c r="A46" s="148"/>
      <c r="B46" s="36" t="s">
        <v>5</v>
      </c>
      <c r="C46" s="37" t="s">
        <v>93</v>
      </c>
      <c r="D46" s="193" t="str">
        <f>IF(ForRecord!AW5="","",ForRecord!AW5)</f>
        <v xml:space="preserve"> #2, #3, #5, #6, #7, #8, #9, #10, #11, #12, #13, #14, #15, #16, #17, #18, #19, #20, #21, #22, #23, #24, #25,</v>
      </c>
      <c r="E46" s="194"/>
      <c r="F46" s="194"/>
      <c r="G46" s="194"/>
      <c r="H46" s="194"/>
      <c r="I46" s="195"/>
    </row>
    <row r="47" spans="1:9" ht="15.75" x14ac:dyDescent="0.25">
      <c r="A47" s="148"/>
      <c r="B47" s="38" t="s">
        <v>6</v>
      </c>
      <c r="C47" s="37" t="s">
        <v>94</v>
      </c>
      <c r="D47" s="193" t="str">
        <f>IF(ForRecord!AW6="","",ForRecord!AW6)</f>
        <v/>
      </c>
      <c r="E47" s="194"/>
      <c r="F47" s="194"/>
      <c r="G47" s="194"/>
      <c r="H47" s="194"/>
      <c r="I47" s="195"/>
    </row>
    <row r="48" spans="1:9" ht="15.75" x14ac:dyDescent="0.25">
      <c r="A48" s="148"/>
      <c r="B48" s="38" t="s">
        <v>7</v>
      </c>
      <c r="C48" s="37" t="s">
        <v>95</v>
      </c>
      <c r="D48" s="193" t="str">
        <f>IF(ForRecord!AW7="","",ForRecord!AW7)</f>
        <v xml:space="preserve"> #2,</v>
      </c>
      <c r="E48" s="194"/>
      <c r="F48" s="194"/>
      <c r="G48" s="194"/>
      <c r="H48" s="194"/>
      <c r="I48" s="195"/>
    </row>
    <row r="49" spans="1:9" ht="15.75" x14ac:dyDescent="0.25">
      <c r="A49" s="148"/>
      <c r="B49" s="39" t="s">
        <v>8</v>
      </c>
      <c r="C49" s="37" t="s">
        <v>96</v>
      </c>
      <c r="D49" s="193" t="str">
        <f>IF(ForRecord!AW8="","",ForRecord!AW8)</f>
        <v/>
      </c>
      <c r="E49" s="194"/>
      <c r="F49" s="194"/>
      <c r="G49" s="194"/>
      <c r="H49" s="194"/>
      <c r="I49" s="195"/>
    </row>
    <row r="50" spans="1:9" ht="15.75" x14ac:dyDescent="0.25">
      <c r="A50" s="148"/>
      <c r="B50" s="39" t="s">
        <v>9</v>
      </c>
      <c r="C50" s="37" t="s">
        <v>97</v>
      </c>
      <c r="D50" s="193" t="str">
        <f>IF(ForRecord!AW9="","",ForRecord!AW9)</f>
        <v/>
      </c>
      <c r="E50" s="194"/>
      <c r="F50" s="194"/>
      <c r="G50" s="194"/>
      <c r="H50" s="194"/>
      <c r="I50" s="195"/>
    </row>
    <row r="51" spans="1:9" ht="15.75" x14ac:dyDescent="0.25">
      <c r="A51" s="148"/>
      <c r="B51" s="40" t="s">
        <v>10</v>
      </c>
      <c r="C51" s="37" t="s">
        <v>98</v>
      </c>
      <c r="D51" s="193" t="str">
        <f>IF(ForRecord!AW10="","",ForRecord!AW10)</f>
        <v/>
      </c>
      <c r="E51" s="194"/>
      <c r="F51" s="194"/>
      <c r="G51" s="194"/>
      <c r="H51" s="194"/>
      <c r="I51" s="195"/>
    </row>
    <row r="52" spans="1:9" ht="16.5" thickBot="1" x14ac:dyDescent="0.3">
      <c r="A52" s="149"/>
      <c r="B52" s="41" t="s">
        <v>11</v>
      </c>
      <c r="C52" s="42" t="s">
        <v>99</v>
      </c>
      <c r="D52" s="196" t="str">
        <f>IF(ForRecord!AW11="","",ForRecord!AW11)</f>
        <v xml:space="preserve"> #4,</v>
      </c>
      <c r="E52" s="197"/>
      <c r="F52" s="197"/>
      <c r="G52" s="197"/>
      <c r="H52" s="197"/>
      <c r="I52" s="198"/>
    </row>
    <row r="53" spans="1:9" ht="15.75" x14ac:dyDescent="0.25">
      <c r="A53" s="150" t="s">
        <v>12</v>
      </c>
      <c r="B53" s="43" t="s">
        <v>13</v>
      </c>
      <c r="C53" s="35" t="s">
        <v>100</v>
      </c>
      <c r="D53" s="202" t="str">
        <f>IF(ForRecord!AW12="","",ForRecord!AW12)</f>
        <v/>
      </c>
      <c r="E53" s="203"/>
      <c r="F53" s="203"/>
      <c r="G53" s="203"/>
      <c r="H53" s="203"/>
      <c r="I53" s="204"/>
    </row>
    <row r="54" spans="1:9" ht="15.75" x14ac:dyDescent="0.25">
      <c r="A54" s="151"/>
      <c r="B54" s="44" t="s">
        <v>14</v>
      </c>
      <c r="C54" s="37" t="s">
        <v>101</v>
      </c>
      <c r="D54" s="193" t="str">
        <f>IF(ForRecord!AW13="","",ForRecord!AW13)</f>
        <v/>
      </c>
      <c r="E54" s="194"/>
      <c r="F54" s="194"/>
      <c r="G54" s="194"/>
      <c r="H54" s="194"/>
      <c r="I54" s="195"/>
    </row>
    <row r="55" spans="1:9" ht="15.75" x14ac:dyDescent="0.25">
      <c r="A55" s="151"/>
      <c r="B55" s="45" t="s">
        <v>15</v>
      </c>
      <c r="C55" s="37" t="s">
        <v>102</v>
      </c>
      <c r="D55" s="193" t="str">
        <f>IF(ForRecord!AW14="","",ForRecord!AW14)</f>
        <v/>
      </c>
      <c r="E55" s="194"/>
      <c r="F55" s="194"/>
      <c r="G55" s="194"/>
      <c r="H55" s="194"/>
      <c r="I55" s="195"/>
    </row>
    <row r="56" spans="1:9" ht="15.75" x14ac:dyDescent="0.25">
      <c r="A56" s="151"/>
      <c r="B56" s="45" t="s">
        <v>16</v>
      </c>
      <c r="C56" s="37" t="s">
        <v>103</v>
      </c>
      <c r="D56" s="193" t="str">
        <f>IF(ForRecord!AW15="","",ForRecord!AW15)</f>
        <v/>
      </c>
      <c r="E56" s="194"/>
      <c r="F56" s="194"/>
      <c r="G56" s="194"/>
      <c r="H56" s="194"/>
      <c r="I56" s="195"/>
    </row>
    <row r="57" spans="1:9" ht="16.5" thickBot="1" x14ac:dyDescent="0.3">
      <c r="A57" s="152"/>
      <c r="B57" s="41" t="s">
        <v>17</v>
      </c>
      <c r="C57" s="42" t="s">
        <v>104</v>
      </c>
      <c r="D57" s="196" t="str">
        <f>IF(ForRecord!AW16="","",ForRecord!AW16)</f>
        <v/>
      </c>
      <c r="E57" s="197"/>
      <c r="F57" s="197"/>
      <c r="G57" s="197"/>
      <c r="H57" s="197"/>
      <c r="I57" s="198"/>
    </row>
    <row r="58" spans="1:9" ht="15.75" x14ac:dyDescent="0.25">
      <c r="A58" s="153" t="s">
        <v>18</v>
      </c>
      <c r="B58" s="46" t="s">
        <v>19</v>
      </c>
      <c r="C58" s="35" t="s">
        <v>105</v>
      </c>
      <c r="D58" s="202" t="str">
        <f>IF(ForRecord!AW17="","",ForRecord!AW17)</f>
        <v/>
      </c>
      <c r="E58" s="203"/>
      <c r="F58" s="203"/>
      <c r="G58" s="203"/>
      <c r="H58" s="203"/>
      <c r="I58" s="204"/>
    </row>
    <row r="59" spans="1:9" ht="15.75" x14ac:dyDescent="0.25">
      <c r="A59" s="154"/>
      <c r="B59" s="47" t="s">
        <v>20</v>
      </c>
      <c r="C59" s="37" t="s">
        <v>106</v>
      </c>
      <c r="D59" s="193" t="str">
        <f>IF(ForRecord!AW18="","",ForRecord!AW18)</f>
        <v/>
      </c>
      <c r="E59" s="194"/>
      <c r="F59" s="194"/>
      <c r="G59" s="194"/>
      <c r="H59" s="194"/>
      <c r="I59" s="195"/>
    </row>
    <row r="60" spans="1:9" ht="15.75" x14ac:dyDescent="0.25">
      <c r="A60" s="154"/>
      <c r="B60" s="47" t="s">
        <v>21</v>
      </c>
      <c r="C60" s="37" t="s">
        <v>107</v>
      </c>
      <c r="D60" s="193" t="str">
        <f>IF(ForRecord!AW19="","",ForRecord!AW19)</f>
        <v/>
      </c>
      <c r="E60" s="194"/>
      <c r="F60" s="194"/>
      <c r="G60" s="194"/>
      <c r="H60" s="194"/>
      <c r="I60" s="195"/>
    </row>
    <row r="61" spans="1:9" ht="15.75" x14ac:dyDescent="0.25">
      <c r="A61" s="154"/>
      <c r="B61" s="47" t="s">
        <v>22</v>
      </c>
      <c r="C61" s="37" t="s">
        <v>108</v>
      </c>
      <c r="D61" s="193" t="str">
        <f>IF(ForRecord!AW20="","",ForRecord!AW20)</f>
        <v/>
      </c>
      <c r="E61" s="194"/>
      <c r="F61" s="194"/>
      <c r="G61" s="194"/>
      <c r="H61" s="194"/>
      <c r="I61" s="195"/>
    </row>
    <row r="62" spans="1:9" ht="15.75" x14ac:dyDescent="0.25">
      <c r="A62" s="154"/>
      <c r="B62" s="123" t="s">
        <v>23</v>
      </c>
      <c r="C62" s="48" t="s">
        <v>109</v>
      </c>
      <c r="D62" s="193" t="str">
        <f>IF(ForRecord!AW21="","",ForRecord!AW21)</f>
        <v/>
      </c>
      <c r="E62" s="194"/>
      <c r="F62" s="194"/>
      <c r="G62" s="194"/>
      <c r="H62" s="194"/>
      <c r="I62" s="195"/>
    </row>
    <row r="63" spans="1:9" ht="15.75" x14ac:dyDescent="0.25">
      <c r="A63" s="154"/>
      <c r="B63" s="123" t="s">
        <v>24</v>
      </c>
      <c r="C63" s="37" t="s">
        <v>110</v>
      </c>
      <c r="D63" s="193" t="str">
        <f>IF(ForRecord!AW22="","",ForRecord!AW22)</f>
        <v/>
      </c>
      <c r="E63" s="194"/>
      <c r="F63" s="194"/>
      <c r="G63" s="194"/>
      <c r="H63" s="194"/>
      <c r="I63" s="195"/>
    </row>
    <row r="64" spans="1:9" ht="15.75" x14ac:dyDescent="0.25">
      <c r="A64" s="154"/>
      <c r="B64" s="123" t="s">
        <v>25</v>
      </c>
      <c r="C64" s="37" t="s">
        <v>111</v>
      </c>
      <c r="D64" s="193" t="str">
        <f>IF(ForRecord!AW23="","",ForRecord!AW23)</f>
        <v/>
      </c>
      <c r="E64" s="194"/>
      <c r="F64" s="194"/>
      <c r="G64" s="194"/>
      <c r="H64" s="194"/>
      <c r="I64" s="195"/>
    </row>
    <row r="65" spans="1:9" ht="15.75" x14ac:dyDescent="0.25">
      <c r="A65" s="154"/>
      <c r="B65" s="49" t="s">
        <v>26</v>
      </c>
      <c r="C65" s="37" t="s">
        <v>112</v>
      </c>
      <c r="D65" s="193" t="str">
        <f>IF(ForRecord!AW24="","",ForRecord!AW24)</f>
        <v/>
      </c>
      <c r="E65" s="194"/>
      <c r="F65" s="194"/>
      <c r="G65" s="194"/>
      <c r="H65" s="194"/>
      <c r="I65" s="195"/>
    </row>
    <row r="66" spans="1:9" ht="16.5" thickBot="1" x14ac:dyDescent="0.3">
      <c r="A66" s="155"/>
      <c r="B66" s="41" t="s">
        <v>27</v>
      </c>
      <c r="C66" s="42" t="s">
        <v>113</v>
      </c>
      <c r="D66" s="196" t="str">
        <f>IF(ForRecord!AW25="","",ForRecord!AW25)</f>
        <v/>
      </c>
      <c r="E66" s="197"/>
      <c r="F66" s="197"/>
      <c r="G66" s="197"/>
      <c r="H66" s="197"/>
      <c r="I66" s="198"/>
    </row>
    <row r="67" spans="1:9" ht="46.5" customHeight="1" x14ac:dyDescent="0.25">
      <c r="A67" s="159" t="s">
        <v>179</v>
      </c>
      <c r="B67" s="254"/>
      <c r="C67" s="254"/>
      <c r="D67" s="254"/>
      <c r="E67" s="172">
        <f ca="1">TODAY()</f>
        <v>41692</v>
      </c>
      <c r="F67" s="156"/>
      <c r="G67" s="171" t="str">
        <f>IF(YOUR_DATA!I25="OK","Valid Licensing Agreement. Licensee Signarure Please.","Not Valid Licensing Agreement. Error(s) detected.")</f>
        <v>Valid Licensing Agreement. Licensee Signarure Please.</v>
      </c>
      <c r="H67" s="156"/>
      <c r="I67" s="156"/>
    </row>
    <row r="68" spans="1:9" ht="51" customHeight="1" x14ac:dyDescent="0.25">
      <c r="A68" s="167" t="s">
        <v>180</v>
      </c>
      <c r="B68" s="168"/>
      <c r="C68" s="168"/>
      <c r="D68" s="168"/>
      <c r="E68" s="168"/>
      <c r="F68" s="168"/>
      <c r="G68" s="168"/>
      <c r="H68" s="168"/>
      <c r="I68" s="168"/>
    </row>
    <row r="69" spans="1:9" ht="40.5" customHeight="1" x14ac:dyDescent="0.25">
      <c r="A69" s="167" t="s">
        <v>181</v>
      </c>
      <c r="B69" s="168"/>
      <c r="C69" s="168"/>
      <c r="D69" s="168"/>
      <c r="E69" s="168"/>
      <c r="F69" s="168"/>
      <c r="G69" s="168"/>
      <c r="H69" s="168"/>
      <c r="I69" s="168"/>
    </row>
    <row r="70" spans="1:9" ht="51.75" customHeight="1" x14ac:dyDescent="0.25">
      <c r="A70" s="167" t="s">
        <v>597</v>
      </c>
      <c r="B70" s="168"/>
      <c r="C70" s="168"/>
      <c r="D70" s="168"/>
      <c r="E70" s="168"/>
      <c r="F70" s="168"/>
      <c r="G70" s="168"/>
      <c r="H70" s="168"/>
      <c r="I70" s="168"/>
    </row>
    <row r="71" spans="1:9" ht="28.5" customHeight="1" x14ac:dyDescent="0.25">
      <c r="A71" s="167" t="s">
        <v>598</v>
      </c>
      <c r="B71" s="168"/>
      <c r="C71" s="168"/>
      <c r="D71" s="168"/>
      <c r="E71" s="168"/>
      <c r="F71" s="168"/>
      <c r="G71" s="168"/>
      <c r="H71" s="168"/>
      <c r="I71" s="168"/>
    </row>
    <row r="72" spans="1:9" ht="26.25" customHeight="1" x14ac:dyDescent="0.25">
      <c r="A72" s="167" t="s">
        <v>599</v>
      </c>
      <c r="B72" s="168"/>
      <c r="C72" s="168"/>
      <c r="D72" s="168"/>
      <c r="E72" s="168"/>
      <c r="F72" s="168"/>
      <c r="G72" s="168"/>
      <c r="H72" s="168"/>
      <c r="I72" s="168"/>
    </row>
    <row r="73" spans="1:9" ht="36.75" customHeight="1" x14ac:dyDescent="0.25">
      <c r="A73" s="167" t="s">
        <v>600</v>
      </c>
      <c r="B73" s="168"/>
      <c r="C73" s="168"/>
      <c r="D73" s="168"/>
      <c r="E73" s="168"/>
      <c r="F73" s="168"/>
      <c r="G73" s="168"/>
      <c r="H73" s="168"/>
      <c r="I73" s="168"/>
    </row>
    <row r="74" spans="1:9" ht="57" customHeight="1" x14ac:dyDescent="0.25">
      <c r="A74" s="167" t="str">
        <f>CONCATENATE("(8.2) All notices under this Agreement shall be sent via certified mail as  follows to LICENSEE (please complete with): ",F25,", ",F27,", ",F29,", ",F30,", ",F31,".",)</f>
        <v>(8.2) All notices under this Agreement shall be sent via certified mail as  follows to LICENSEE (please complete with): Lecocq de bois-d'audran, Jean-Maël, rue d'albert ville, 124/4bis, B-4550,Nandrin, Belgium.</v>
      </c>
      <c r="B74" s="168"/>
      <c r="C74" s="168"/>
      <c r="D74" s="168"/>
      <c r="E74" s="168"/>
      <c r="F74" s="168"/>
      <c r="G74" s="168"/>
      <c r="H74" s="168"/>
      <c r="I74" s="168"/>
    </row>
    <row r="75" spans="1:9" ht="88.5" customHeight="1" x14ac:dyDescent="0.25">
      <c r="A75" s="167" t="s">
        <v>601</v>
      </c>
      <c r="B75" s="168"/>
      <c r="C75" s="168"/>
      <c r="D75" s="168"/>
      <c r="E75" s="168"/>
      <c r="F75" s="168"/>
      <c r="G75" s="168"/>
      <c r="H75" s="168"/>
      <c r="I75" s="168"/>
    </row>
    <row r="76" spans="1:9" ht="52.5" customHeight="1" x14ac:dyDescent="0.25">
      <c r="A76" s="167" t="s">
        <v>602</v>
      </c>
      <c r="B76" s="168"/>
      <c r="C76" s="168"/>
      <c r="D76" s="168"/>
      <c r="E76" s="168"/>
      <c r="F76" s="168"/>
      <c r="G76" s="168"/>
      <c r="H76" s="168"/>
      <c r="I76" s="168"/>
    </row>
    <row r="77" spans="1:9" ht="46.5" customHeight="1" x14ac:dyDescent="0.25">
      <c r="A77" s="167" t="s">
        <v>603</v>
      </c>
      <c r="B77" s="168"/>
      <c r="C77" s="168"/>
      <c r="D77" s="168"/>
      <c r="E77" s="168"/>
      <c r="F77" s="168"/>
      <c r="G77" s="168"/>
      <c r="H77" s="168"/>
      <c r="I77" s="168"/>
    </row>
    <row r="78" spans="1:9" ht="93.75" customHeight="1" x14ac:dyDescent="0.25">
      <c r="A78" s="167" t="s">
        <v>604</v>
      </c>
      <c r="B78" s="168"/>
      <c r="C78" s="168"/>
      <c r="D78" s="168"/>
      <c r="E78" s="168"/>
      <c r="F78" s="168"/>
      <c r="G78" s="168"/>
      <c r="H78" s="168"/>
      <c r="I78" s="168"/>
    </row>
    <row r="79" spans="1:9" ht="48" customHeight="1" x14ac:dyDescent="0.25">
      <c r="A79" s="167" t="s">
        <v>605</v>
      </c>
      <c r="B79" s="168"/>
      <c r="C79" s="168"/>
      <c r="D79" s="168"/>
      <c r="E79" s="168"/>
      <c r="F79" s="168"/>
      <c r="G79" s="168"/>
      <c r="H79" s="168"/>
      <c r="I79" s="168"/>
    </row>
    <row r="80" spans="1:9" ht="55.5" customHeight="1" x14ac:dyDescent="0.25">
      <c r="A80" s="252" t="s">
        <v>606</v>
      </c>
      <c r="B80" s="253"/>
      <c r="C80" s="253"/>
      <c r="D80" s="253"/>
      <c r="E80" s="253"/>
      <c r="F80" s="253"/>
      <c r="G80" s="253"/>
      <c r="H80" s="253"/>
      <c r="I80" s="253"/>
    </row>
    <row r="81" spans="1:9" ht="58.5" customHeight="1" x14ac:dyDescent="0.25">
      <c r="A81" s="169" t="s">
        <v>165</v>
      </c>
      <c r="B81" s="168"/>
      <c r="C81" s="168"/>
      <c r="D81" s="170" t="s">
        <v>166</v>
      </c>
      <c r="E81" s="168"/>
      <c r="F81" s="168"/>
      <c r="G81" s="170" t="s">
        <v>167</v>
      </c>
      <c r="H81" s="168"/>
      <c r="I81" s="168"/>
    </row>
    <row r="82" spans="1:9" ht="60" customHeight="1" x14ac:dyDescent="0.25">
      <c r="A82" s="169" t="s">
        <v>168</v>
      </c>
      <c r="B82" s="168"/>
      <c r="C82" s="168"/>
      <c r="D82" s="170" t="s">
        <v>166</v>
      </c>
      <c r="E82" s="168"/>
      <c r="F82" s="168"/>
      <c r="G82" s="170" t="s">
        <v>167</v>
      </c>
      <c r="H82" s="168"/>
      <c r="I82" s="168"/>
    </row>
    <row r="83" spans="1:9" ht="37.5" customHeight="1" x14ac:dyDescent="0.25">
      <c r="A83" s="169" t="s">
        <v>596</v>
      </c>
      <c r="B83" s="168"/>
      <c r="C83" s="168"/>
      <c r="D83" s="168"/>
      <c r="E83" s="172">
        <f ca="1">TODAY()</f>
        <v>41692</v>
      </c>
      <c r="F83" s="156"/>
      <c r="G83" s="171" t="str">
        <f>IF(YOUR_DATA!I25="OK","Valid Licensing Agreement. Licensee Signarure Please.","Not Valid Licensing Agreement. Error(s) detected.")</f>
        <v>Valid Licensing Agreement. Licensee Signarure Please.</v>
      </c>
      <c r="H83" s="156"/>
      <c r="I83" s="156"/>
    </row>
  </sheetData>
  <sheetProtection password="8050" sheet="1" objects="1" scenarios="1"/>
  <mergeCells count="110">
    <mergeCell ref="A75:I75"/>
    <mergeCell ref="A76:I76"/>
    <mergeCell ref="A77:I77"/>
    <mergeCell ref="E83:F83"/>
    <mergeCell ref="A73:I73"/>
    <mergeCell ref="G83:I83"/>
    <mergeCell ref="A40:I40"/>
    <mergeCell ref="A41:I41"/>
    <mergeCell ref="A42:I42"/>
    <mergeCell ref="A43:I43"/>
    <mergeCell ref="A69:I69"/>
    <mergeCell ref="A70:I70"/>
    <mergeCell ref="A68:I68"/>
    <mergeCell ref="A74:I74"/>
    <mergeCell ref="A81:C81"/>
    <mergeCell ref="A83:D83"/>
    <mergeCell ref="A67:D67"/>
    <mergeCell ref="A45:A52"/>
    <mergeCell ref="A53:A57"/>
    <mergeCell ref="A58:A66"/>
    <mergeCell ref="D45:I45"/>
    <mergeCell ref="D46:I46"/>
    <mergeCell ref="D47:I47"/>
    <mergeCell ref="D48:I48"/>
    <mergeCell ref="D49:I49"/>
    <mergeCell ref="D62:I62"/>
    <mergeCell ref="D63:I63"/>
    <mergeCell ref="D64:I64"/>
    <mergeCell ref="D65:I65"/>
    <mergeCell ref="D66:I66"/>
    <mergeCell ref="D44:I44"/>
    <mergeCell ref="D56:I56"/>
    <mergeCell ref="D57:I57"/>
    <mergeCell ref="D58:I58"/>
    <mergeCell ref="D59:I59"/>
    <mergeCell ref="D60:I60"/>
    <mergeCell ref="D61:I61"/>
    <mergeCell ref="D50:I50"/>
    <mergeCell ref="D51:I51"/>
    <mergeCell ref="D52:I52"/>
    <mergeCell ref="D53:I53"/>
    <mergeCell ref="D54:I54"/>
    <mergeCell ref="D55:I55"/>
    <mergeCell ref="B18:E18"/>
    <mergeCell ref="B19:E19"/>
    <mergeCell ref="B20:E20"/>
    <mergeCell ref="B21:E21"/>
    <mergeCell ref="B22:E22"/>
    <mergeCell ref="B23:E23"/>
    <mergeCell ref="B12:E12"/>
    <mergeCell ref="B13:E13"/>
    <mergeCell ref="B14:E14"/>
    <mergeCell ref="B15:E15"/>
    <mergeCell ref="B16:E16"/>
    <mergeCell ref="B17:E17"/>
    <mergeCell ref="F25:I25"/>
    <mergeCell ref="F26:I26"/>
    <mergeCell ref="B37:E37"/>
    <mergeCell ref="B38:E38"/>
    <mergeCell ref="F12:I12"/>
    <mergeCell ref="F13:I13"/>
    <mergeCell ref="F14:I14"/>
    <mergeCell ref="F15:I15"/>
    <mergeCell ref="F16:I16"/>
    <mergeCell ref="F17:I17"/>
    <mergeCell ref="F18:I18"/>
    <mergeCell ref="F19:I19"/>
    <mergeCell ref="B31:E31"/>
    <mergeCell ref="B32:E32"/>
    <mergeCell ref="B33:E33"/>
    <mergeCell ref="B34:E34"/>
    <mergeCell ref="B35:E35"/>
    <mergeCell ref="B36:E36"/>
    <mergeCell ref="B25:E25"/>
    <mergeCell ref="B26:E26"/>
    <mergeCell ref="B27:E27"/>
    <mergeCell ref="B28:E28"/>
    <mergeCell ref="B29:E29"/>
    <mergeCell ref="B30:E30"/>
    <mergeCell ref="A72:I72"/>
    <mergeCell ref="A71:I71"/>
    <mergeCell ref="G67:I67"/>
    <mergeCell ref="E67:F67"/>
    <mergeCell ref="E7:G7"/>
    <mergeCell ref="E8:G8"/>
    <mergeCell ref="E9:G9"/>
    <mergeCell ref="F33:I33"/>
    <mergeCell ref="F34:I34"/>
    <mergeCell ref="F35:I35"/>
    <mergeCell ref="F36:I36"/>
    <mergeCell ref="F37:I37"/>
    <mergeCell ref="F38:I38"/>
    <mergeCell ref="F27:I27"/>
    <mergeCell ref="F28:I28"/>
    <mergeCell ref="F29:I29"/>
    <mergeCell ref="F30:I30"/>
    <mergeCell ref="F31:I31"/>
    <mergeCell ref="F32:I32"/>
    <mergeCell ref="F20:I20"/>
    <mergeCell ref="F21:I21"/>
    <mergeCell ref="F22:I22"/>
    <mergeCell ref="F23:I23"/>
    <mergeCell ref="A78:I78"/>
    <mergeCell ref="A79:I79"/>
    <mergeCell ref="A80:I80"/>
    <mergeCell ref="A82:C82"/>
    <mergeCell ref="D81:F81"/>
    <mergeCell ref="D82:F82"/>
    <mergeCell ref="G81:I81"/>
    <mergeCell ref="G82:I82"/>
  </mergeCells>
  <pageMargins left="0.7" right="0.7" top="0.75" bottom="0.75" header="0.3" footer="0.3"/>
  <pageSetup paperSize="9" scale="45" orientation="portrait" horizontalDpi="0" verticalDpi="0" r:id="rId1"/>
  <rowBreaks count="1" manualBreakCount="1">
    <brk id="67"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8"/>
  <sheetViews>
    <sheetView workbookViewId="0">
      <selection activeCell="B2" sqref="B2"/>
    </sheetView>
  </sheetViews>
  <sheetFormatPr baseColWidth="10" defaultRowHeight="15" x14ac:dyDescent="0.25"/>
  <cols>
    <col min="1" max="1" width="3.7109375" bestFit="1" customWidth="1"/>
    <col min="2" max="2" width="10.7109375" bestFit="1" customWidth="1"/>
    <col min="3" max="3" width="13.28515625" bestFit="1" customWidth="1"/>
    <col min="4" max="4" width="5.5703125" bestFit="1" customWidth="1"/>
    <col min="5" max="5" width="7" bestFit="1" customWidth="1"/>
  </cols>
  <sheetData>
    <row r="2" spans="1:9" x14ac:dyDescent="0.25">
      <c r="B2" s="135">
        <f ca="1">TODAY()+30</f>
        <v>41722</v>
      </c>
    </row>
    <row r="4" spans="1:9" ht="33.75" thickBot="1" x14ac:dyDescent="0.3">
      <c r="A4" s="1" t="s">
        <v>0</v>
      </c>
      <c r="B4" s="2" t="s">
        <v>1</v>
      </c>
      <c r="C4" s="2" t="s">
        <v>2</v>
      </c>
      <c r="D4" s="2" t="s">
        <v>50</v>
      </c>
      <c r="E4" s="2" t="s">
        <v>89</v>
      </c>
      <c r="F4" s="2" t="s">
        <v>114</v>
      </c>
      <c r="G4" s="104">
        <v>1</v>
      </c>
      <c r="H4" s="109">
        <f>IF(YOUR_DATA!F21="YES",0.04,0.02)</f>
        <v>0.02</v>
      </c>
      <c r="I4">
        <f>POWER(H4*100,0.5)</f>
        <v>1.4142135623730951</v>
      </c>
    </row>
    <row r="5" spans="1:9" x14ac:dyDescent="0.25">
      <c r="A5" s="205" t="s">
        <v>3</v>
      </c>
      <c r="B5" s="3" t="s">
        <v>4</v>
      </c>
      <c r="C5" s="4" t="s">
        <v>28</v>
      </c>
      <c r="D5" s="25">
        <v>0.5</v>
      </c>
      <c r="E5" s="105">
        <v>2952</v>
      </c>
      <c r="F5">
        <f>SUM(SELECT!G3:AD3)</f>
        <v>1</v>
      </c>
      <c r="G5" s="30">
        <f t="shared" ref="G5:G10" si="0">INT(G$4*E5*D5*F5*(1-F5*H$4)/10)*10</f>
        <v>1440</v>
      </c>
    </row>
    <row r="6" spans="1:9" x14ac:dyDescent="0.25">
      <c r="A6" s="206"/>
      <c r="B6" s="5" t="s">
        <v>5</v>
      </c>
      <c r="C6" s="6" t="s">
        <v>29</v>
      </c>
      <c r="D6" s="24">
        <v>0.55000000000000004</v>
      </c>
      <c r="E6" s="106">
        <v>1336</v>
      </c>
      <c r="F6">
        <f>SUM(SELECT!G4:AD4)</f>
        <v>23</v>
      </c>
      <c r="G6" s="30">
        <f t="shared" si="0"/>
        <v>9120</v>
      </c>
    </row>
    <row r="7" spans="1:9" x14ac:dyDescent="0.25">
      <c r="A7" s="206"/>
      <c r="B7" s="7" t="s">
        <v>6</v>
      </c>
      <c r="C7" s="6" t="s">
        <v>30</v>
      </c>
      <c r="D7" s="25">
        <v>0.6</v>
      </c>
      <c r="E7" s="105">
        <v>2736</v>
      </c>
      <c r="F7">
        <f>SUM(SELECT!G5:AD5)</f>
        <v>1</v>
      </c>
      <c r="G7" s="30">
        <f t="shared" si="0"/>
        <v>1600</v>
      </c>
    </row>
    <row r="8" spans="1:9" x14ac:dyDescent="0.25">
      <c r="A8" s="206"/>
      <c r="B8" s="7" t="s">
        <v>7</v>
      </c>
      <c r="C8" s="6" t="s">
        <v>31</v>
      </c>
      <c r="D8" s="24">
        <v>0.55000000000000004</v>
      </c>
      <c r="E8" s="106">
        <v>1982</v>
      </c>
      <c r="F8">
        <f>SUM(SELECT!G6:AD6)</f>
        <v>1</v>
      </c>
      <c r="G8" s="30">
        <f t="shared" si="0"/>
        <v>1060</v>
      </c>
    </row>
    <row r="9" spans="1:9" x14ac:dyDescent="0.25">
      <c r="A9" s="206"/>
      <c r="B9" s="8" t="s">
        <v>8</v>
      </c>
      <c r="C9" s="6" t="s">
        <v>32</v>
      </c>
      <c r="D9" s="25">
        <v>0.35</v>
      </c>
      <c r="E9" s="105">
        <v>2820</v>
      </c>
      <c r="F9">
        <f>SUM(SELECT!G7:AD7)</f>
        <v>1</v>
      </c>
      <c r="G9" s="30">
        <f t="shared" si="0"/>
        <v>960</v>
      </c>
    </row>
    <row r="10" spans="1:9" x14ac:dyDescent="0.25">
      <c r="A10" s="206"/>
      <c r="B10" s="8" t="s">
        <v>9</v>
      </c>
      <c r="C10" s="6" t="s">
        <v>33</v>
      </c>
      <c r="D10" s="24">
        <v>0.25</v>
      </c>
      <c r="E10" s="106">
        <v>2818</v>
      </c>
      <c r="F10">
        <f>SUM(SELECT!G8:AD8)</f>
        <v>0</v>
      </c>
      <c r="G10" s="30">
        <f t="shared" si="0"/>
        <v>0</v>
      </c>
    </row>
    <row r="11" spans="1:9" x14ac:dyDescent="0.25">
      <c r="A11" s="206"/>
      <c r="B11" s="9" t="s">
        <v>10</v>
      </c>
      <c r="C11" s="6" t="s">
        <v>34</v>
      </c>
      <c r="D11" s="25">
        <v>0.4</v>
      </c>
      <c r="E11" s="105">
        <v>2738</v>
      </c>
      <c r="F11">
        <f>SUM(SELECT!G9:AD9)</f>
        <v>1</v>
      </c>
      <c r="G11" s="30">
        <f>INT(G$4*E11*D11*F11*(1-F11*H$4)/10)*10</f>
        <v>1070</v>
      </c>
    </row>
    <row r="12" spans="1:9" ht="15.75" thickBot="1" x14ac:dyDescent="0.3">
      <c r="A12" s="207"/>
      <c r="B12" s="10" t="s">
        <v>11</v>
      </c>
      <c r="C12" s="11" t="s">
        <v>35</v>
      </c>
      <c r="D12" s="24">
        <v>0.05</v>
      </c>
      <c r="E12" s="106">
        <v>2474</v>
      </c>
      <c r="F12">
        <f>SUM(SELECT!G10:AD10)</f>
        <v>1</v>
      </c>
      <c r="G12" s="30">
        <f t="shared" ref="G12:G26" si="1">INT(G$4*E12*D12*F12*(1-F12*H$4)/10)*10</f>
        <v>120</v>
      </c>
    </row>
    <row r="13" spans="1:9" x14ac:dyDescent="0.25">
      <c r="A13" s="208" t="s">
        <v>12</v>
      </c>
      <c r="B13" s="12" t="s">
        <v>13</v>
      </c>
      <c r="C13" s="4" t="s">
        <v>36</v>
      </c>
      <c r="D13" s="26">
        <v>0.6</v>
      </c>
      <c r="E13" s="107">
        <v>2902</v>
      </c>
      <c r="F13">
        <f>SUM(SELECT!G11:AD11)</f>
        <v>1</v>
      </c>
      <c r="G13" s="30">
        <f t="shared" si="1"/>
        <v>1700</v>
      </c>
    </row>
    <row r="14" spans="1:9" x14ac:dyDescent="0.25">
      <c r="A14" s="209"/>
      <c r="B14" s="13" t="s">
        <v>14</v>
      </c>
      <c r="C14" s="6" t="s">
        <v>37</v>
      </c>
      <c r="D14" s="24">
        <v>0.65</v>
      </c>
      <c r="E14" s="106">
        <v>2851</v>
      </c>
      <c r="F14">
        <f>SUM(SELECT!G12:AD12)</f>
        <v>2</v>
      </c>
      <c r="G14" s="30">
        <f t="shared" si="1"/>
        <v>3550</v>
      </c>
    </row>
    <row r="15" spans="1:9" x14ac:dyDescent="0.25">
      <c r="A15" s="209"/>
      <c r="B15" s="14" t="s">
        <v>15</v>
      </c>
      <c r="C15" s="6" t="s">
        <v>38</v>
      </c>
      <c r="D15" s="26">
        <v>0.9</v>
      </c>
      <c r="E15" s="107">
        <v>1512</v>
      </c>
      <c r="F15">
        <f>SUM(SELECT!G13:AD13)</f>
        <v>3</v>
      </c>
      <c r="G15" s="30">
        <f t="shared" si="1"/>
        <v>3830</v>
      </c>
    </row>
    <row r="16" spans="1:9" x14ac:dyDescent="0.25">
      <c r="A16" s="209"/>
      <c r="B16" s="14" t="s">
        <v>16</v>
      </c>
      <c r="C16" s="6" t="s">
        <v>39</v>
      </c>
      <c r="D16" s="24">
        <v>0.95</v>
      </c>
      <c r="E16" s="106">
        <v>1428</v>
      </c>
      <c r="F16">
        <f>SUM(SELECT!G14:AD14)</f>
        <v>3</v>
      </c>
      <c r="G16" s="30">
        <f t="shared" si="1"/>
        <v>3820</v>
      </c>
    </row>
    <row r="17" spans="1:7" ht="15.75" thickBot="1" x14ac:dyDescent="0.3">
      <c r="A17" s="210"/>
      <c r="B17" s="10" t="s">
        <v>17</v>
      </c>
      <c r="C17" s="11" t="s">
        <v>40</v>
      </c>
      <c r="D17" s="26">
        <v>0.1</v>
      </c>
      <c r="E17" s="107">
        <v>2386</v>
      </c>
      <c r="F17">
        <f>SUM(SELECT!G15:AD15)</f>
        <v>0</v>
      </c>
      <c r="G17" s="30">
        <f t="shared" si="1"/>
        <v>0</v>
      </c>
    </row>
    <row r="18" spans="1:7" x14ac:dyDescent="0.25">
      <c r="A18" s="211" t="s">
        <v>18</v>
      </c>
      <c r="B18" s="15" t="s">
        <v>19</v>
      </c>
      <c r="C18" s="4" t="s">
        <v>41</v>
      </c>
      <c r="D18" s="27">
        <v>0.6</v>
      </c>
      <c r="E18" s="108">
        <v>2808</v>
      </c>
      <c r="F18">
        <f>SUM(SELECT!G16:AD16)</f>
        <v>1</v>
      </c>
      <c r="G18" s="30">
        <f t="shared" si="1"/>
        <v>1650</v>
      </c>
    </row>
    <row r="19" spans="1:7" x14ac:dyDescent="0.25">
      <c r="A19" s="212"/>
      <c r="B19" s="16" t="s">
        <v>20</v>
      </c>
      <c r="C19" s="6" t="s">
        <v>42</v>
      </c>
      <c r="D19" s="24">
        <v>0.65</v>
      </c>
      <c r="E19" s="106">
        <v>2854</v>
      </c>
      <c r="F19">
        <f>SUM(SELECT!G17:AD17)</f>
        <v>2</v>
      </c>
      <c r="G19" s="30">
        <f t="shared" si="1"/>
        <v>3560</v>
      </c>
    </row>
    <row r="20" spans="1:7" x14ac:dyDescent="0.25">
      <c r="A20" s="212"/>
      <c r="B20" s="16" t="s">
        <v>21</v>
      </c>
      <c r="C20" s="6" t="s">
        <v>43</v>
      </c>
      <c r="D20" s="27">
        <v>0.65</v>
      </c>
      <c r="E20" s="108">
        <v>2605</v>
      </c>
      <c r="F20">
        <f>SUM(SELECT!G18:AD18)</f>
        <v>2</v>
      </c>
      <c r="G20" s="30">
        <f t="shared" si="1"/>
        <v>3250</v>
      </c>
    </row>
    <row r="21" spans="1:7" x14ac:dyDescent="0.25">
      <c r="A21" s="212"/>
      <c r="B21" s="16" t="s">
        <v>22</v>
      </c>
      <c r="C21" s="6" t="s">
        <v>44</v>
      </c>
      <c r="D21" s="24">
        <v>0.6</v>
      </c>
      <c r="E21" s="106">
        <v>1768</v>
      </c>
      <c r="F21">
        <f>SUM(SELECT!G19:AD19)</f>
        <v>2</v>
      </c>
      <c r="G21" s="30">
        <f t="shared" si="1"/>
        <v>2030</v>
      </c>
    </row>
    <row r="22" spans="1:7" x14ac:dyDescent="0.25">
      <c r="A22" s="212"/>
      <c r="B22" s="17" t="s">
        <v>23</v>
      </c>
      <c r="C22" s="18" t="s">
        <v>45</v>
      </c>
      <c r="D22" s="27">
        <v>0.8</v>
      </c>
      <c r="E22" s="108">
        <v>1355</v>
      </c>
      <c r="F22">
        <f>SUM(SELECT!G20:AD20)</f>
        <v>3</v>
      </c>
      <c r="G22" s="30">
        <f t="shared" si="1"/>
        <v>3050</v>
      </c>
    </row>
    <row r="23" spans="1:7" x14ac:dyDescent="0.25">
      <c r="A23" s="212"/>
      <c r="B23" s="17" t="s">
        <v>24</v>
      </c>
      <c r="C23" s="6" t="s">
        <v>46</v>
      </c>
      <c r="D23" s="24">
        <v>0.85</v>
      </c>
      <c r="E23" s="106">
        <v>1202</v>
      </c>
      <c r="F23">
        <f>SUM(SELECT!G21:AD21)</f>
        <v>3</v>
      </c>
      <c r="G23" s="30">
        <f t="shared" si="1"/>
        <v>2880</v>
      </c>
    </row>
    <row r="24" spans="1:7" x14ac:dyDescent="0.25">
      <c r="A24" s="212"/>
      <c r="B24" s="17" t="s">
        <v>25</v>
      </c>
      <c r="C24" s="6" t="s">
        <v>47</v>
      </c>
      <c r="D24" s="27">
        <v>1</v>
      </c>
      <c r="E24" s="108">
        <v>1486</v>
      </c>
      <c r="F24">
        <f>SUM(SELECT!G22:AD22)</f>
        <v>4</v>
      </c>
      <c r="G24" s="30">
        <f t="shared" si="1"/>
        <v>5460</v>
      </c>
    </row>
    <row r="25" spans="1:7" x14ac:dyDescent="0.25">
      <c r="A25" s="212"/>
      <c r="B25" s="19" t="s">
        <v>26</v>
      </c>
      <c r="C25" s="6" t="s">
        <v>48</v>
      </c>
      <c r="D25" s="24">
        <v>0.3</v>
      </c>
      <c r="E25" s="106">
        <v>2807</v>
      </c>
      <c r="F25">
        <f>SUM(SELECT!G23:AD23)</f>
        <v>1</v>
      </c>
      <c r="G25" s="30">
        <f t="shared" si="1"/>
        <v>820</v>
      </c>
    </row>
    <row r="26" spans="1:7" ht="15.75" thickBot="1" x14ac:dyDescent="0.3">
      <c r="A26" s="213"/>
      <c r="B26" s="10" t="s">
        <v>27</v>
      </c>
      <c r="C26" s="11" t="s">
        <v>49</v>
      </c>
      <c r="D26" s="27">
        <v>0.05</v>
      </c>
      <c r="E26" s="108">
        <v>2468</v>
      </c>
      <c r="F26">
        <f>SUM(SELECT!G24:AD24)</f>
        <v>0</v>
      </c>
      <c r="G26" s="30">
        <f t="shared" si="1"/>
        <v>0</v>
      </c>
    </row>
    <row r="27" spans="1:7" x14ac:dyDescent="0.25">
      <c r="F27">
        <f>SUM(SELECT!G25:AD25)</f>
        <v>0</v>
      </c>
      <c r="G27" s="30">
        <f>SUM(G5:G26)</f>
        <v>50970</v>
      </c>
    </row>
    <row r="28" spans="1:7" x14ac:dyDescent="0.25">
      <c r="F28" s="120">
        <f>AVERAGE(F5:F26)*H4/I4</f>
        <v>3.5998163405860602E-2</v>
      </c>
    </row>
  </sheetData>
  <mergeCells count="3">
    <mergeCell ref="A5:A12"/>
    <mergeCell ref="A13:A17"/>
    <mergeCell ref="A18:A2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5"/>
  <sheetViews>
    <sheetView workbookViewId="0">
      <selection activeCell="B4" sqref="B4:Y25"/>
    </sheetView>
  </sheetViews>
  <sheetFormatPr baseColWidth="10" defaultRowHeight="15" x14ac:dyDescent="0.25"/>
  <cols>
    <col min="1" max="1" width="6.28515625" bestFit="1" customWidth="1"/>
    <col min="2" max="25" width="3.7109375" customWidth="1"/>
    <col min="26" max="49" width="5.140625" customWidth="1"/>
  </cols>
  <sheetData>
    <row r="1" spans="1:49" x14ac:dyDescent="0.25">
      <c r="A1" t="s">
        <v>51</v>
      </c>
      <c r="B1" t="s">
        <v>122</v>
      </c>
      <c r="C1" t="s">
        <v>53</v>
      </c>
      <c r="D1" t="s">
        <v>123</v>
      </c>
      <c r="E1" t="s">
        <v>124</v>
      </c>
      <c r="F1" t="s">
        <v>125</v>
      </c>
      <c r="G1" t="s">
        <v>126</v>
      </c>
      <c r="H1" t="s">
        <v>127</v>
      </c>
      <c r="I1" t="s">
        <v>128</v>
      </c>
      <c r="J1" t="s">
        <v>129</v>
      </c>
      <c r="K1" t="s">
        <v>61</v>
      </c>
      <c r="L1" t="s">
        <v>62</v>
      </c>
      <c r="M1" t="s">
        <v>116</v>
      </c>
      <c r="N1" t="s">
        <v>130</v>
      </c>
      <c r="O1" t="s">
        <v>133</v>
      </c>
    </row>
    <row r="2" spans="1:49" x14ac:dyDescent="0.25">
      <c r="A2" t="str">
        <f>IF(YOUR_DATA!I25="OK",YOUR_DATA!B3,"")</f>
        <v>Lecocq de bois-d'audran</v>
      </c>
      <c r="B2" t="str">
        <f>IF(YOUR_DATA!I25="OK",IF(YOUR_DATA!E3="","",YOUR_DATA!E3),"")</f>
        <v/>
      </c>
      <c r="C2" t="str">
        <f>IF(YOUR_DATA!I25="OK",YOUR_DATA!G3,"")</f>
        <v>Jean-Maël</v>
      </c>
      <c r="D2" t="str">
        <f>IF(YOUR_DATA!I25="OK",YOUR_DATA!D5,"")</f>
        <v>rue d'albert ville, 124/4bis</v>
      </c>
      <c r="E2" t="str">
        <f>IF(YOUR_DATA!I25="OK",YOUR_DATA!D7,"")</f>
        <v>B-4550,Nandrin</v>
      </c>
      <c r="F2" t="str">
        <f>IF(YOUR_DATA!I25="OK",YOUR_DATA!D9,"")</f>
        <v>Belgium</v>
      </c>
      <c r="G2" t="str">
        <f>IF(YOUR_DATA!I25="OK",YOUR_DATA!C11,"")</f>
        <v>00124563548</v>
      </c>
      <c r="H2" t="str">
        <f>IF(YOUR_DATA!I25="OK",IF(YOUR_DATA!G11="","",YOUR_DATA!G11),"")</f>
        <v>1245/58-56</v>
      </c>
      <c r="I2" t="str">
        <f>IF(YOUR_DATA!I25="OK",YOUR_DATA!C13,"")</f>
        <v>211321@jljl.be</v>
      </c>
      <c r="J2" t="str">
        <f>IF(YOUR_DATA!I25="OK",IF(YOUR_DATA!C15="","",YOUR_DATA!C15),"")</f>
        <v/>
      </c>
      <c r="K2" t="str">
        <f>IF(YOUR_DATA!I25="OK",IF(YOUR_DATA!B17="","",YOUR_DATA!B17),"")</f>
        <v>BE124.533.454</v>
      </c>
      <c r="L2" t="str">
        <f>IF(YOUR_DATA!I25="OK",IF(YOUR_DATA!G17="","",YOUR_DATA!G17),"")</f>
        <v>axa bbe-22</v>
      </c>
      <c r="M2" t="str">
        <f>IF(YOUR_DATA!I25="OK",IF(YOUR_DATA!F19="","",YOUR_DATA!F19),"")</f>
        <v>bsgh1245</v>
      </c>
      <c r="N2" t="str">
        <f>IF(YOUR_DATA!I25="OK",YOUR_DATA!F21,"")</f>
        <v>no</v>
      </c>
      <c r="O2" t="str">
        <f>IF(YOUR_DATA!I25="OK",YOUR_DATA!F23,"")</f>
        <v>dklmldslldslm</v>
      </c>
    </row>
    <row r="3" spans="1:49" x14ac:dyDescent="0.25">
      <c r="A3" t="s">
        <v>135</v>
      </c>
      <c r="B3">
        <v>2</v>
      </c>
      <c r="C3">
        <v>3</v>
      </c>
      <c r="D3">
        <v>4</v>
      </c>
      <c r="E3">
        <v>5</v>
      </c>
      <c r="F3">
        <v>6</v>
      </c>
      <c r="G3">
        <v>7</v>
      </c>
      <c r="H3">
        <v>8</v>
      </c>
      <c r="I3">
        <v>9</v>
      </c>
      <c r="J3">
        <v>10</v>
      </c>
      <c r="K3">
        <v>11</v>
      </c>
      <c r="L3">
        <v>12</v>
      </c>
      <c r="M3">
        <v>13</v>
      </c>
      <c r="N3">
        <v>14</v>
      </c>
      <c r="O3">
        <v>15</v>
      </c>
      <c r="P3">
        <v>16</v>
      </c>
      <c r="Q3">
        <v>17</v>
      </c>
      <c r="R3">
        <v>18</v>
      </c>
      <c r="S3">
        <v>19</v>
      </c>
      <c r="T3">
        <v>20</v>
      </c>
      <c r="U3">
        <v>21</v>
      </c>
      <c r="V3">
        <v>22</v>
      </c>
      <c r="W3">
        <v>23</v>
      </c>
      <c r="X3">
        <v>24</v>
      </c>
      <c r="Y3">
        <v>25</v>
      </c>
      <c r="Z3">
        <v>2</v>
      </c>
      <c r="AA3">
        <v>3</v>
      </c>
      <c r="AB3">
        <v>4</v>
      </c>
      <c r="AC3">
        <v>5</v>
      </c>
      <c r="AD3">
        <v>6</v>
      </c>
      <c r="AE3">
        <v>7</v>
      </c>
      <c r="AF3">
        <v>8</v>
      </c>
      <c r="AG3">
        <v>9</v>
      </c>
      <c r="AH3">
        <v>10</v>
      </c>
      <c r="AI3">
        <v>11</v>
      </c>
      <c r="AJ3">
        <v>12</v>
      </c>
      <c r="AK3">
        <v>13</v>
      </c>
      <c r="AL3">
        <v>14</v>
      </c>
      <c r="AM3">
        <v>15</v>
      </c>
      <c r="AN3">
        <v>16</v>
      </c>
      <c r="AO3">
        <v>17</v>
      </c>
      <c r="AP3">
        <v>18</v>
      </c>
      <c r="AQ3">
        <v>19</v>
      </c>
      <c r="AR3">
        <v>20</v>
      </c>
      <c r="AS3">
        <v>21</v>
      </c>
      <c r="AT3">
        <v>22</v>
      </c>
      <c r="AU3">
        <v>23</v>
      </c>
      <c r="AV3">
        <v>24</v>
      </c>
      <c r="AW3">
        <v>25</v>
      </c>
    </row>
    <row r="4" spans="1:49" x14ac:dyDescent="0.25">
      <c r="A4" t="s">
        <v>4</v>
      </c>
      <c r="B4">
        <f>SELECT!G3</f>
        <v>0</v>
      </c>
      <c r="C4">
        <f>SELECT!H3</f>
        <v>0</v>
      </c>
      <c r="D4">
        <f>SELECT!I3</f>
        <v>0</v>
      </c>
      <c r="E4">
        <f>SELECT!J3</f>
        <v>0</v>
      </c>
      <c r="F4">
        <f>SELECT!K3</f>
        <v>0</v>
      </c>
      <c r="G4">
        <f>SELECT!L3</f>
        <v>0</v>
      </c>
      <c r="H4">
        <f>SELECT!M3</f>
        <v>0</v>
      </c>
      <c r="I4">
        <f>SELECT!N3</f>
        <v>0</v>
      </c>
      <c r="J4">
        <f>SELECT!O3</f>
        <v>0</v>
      </c>
      <c r="K4">
        <f>SELECT!P3</f>
        <v>0</v>
      </c>
      <c r="L4">
        <f>SELECT!Q3</f>
        <v>0</v>
      </c>
      <c r="M4">
        <f>SELECT!R3</f>
        <v>0</v>
      </c>
      <c r="N4">
        <f>SELECT!S3</f>
        <v>0</v>
      </c>
      <c r="O4">
        <f>SELECT!T3</f>
        <v>0</v>
      </c>
      <c r="P4">
        <f>SELECT!U3</f>
        <v>0</v>
      </c>
      <c r="Q4">
        <f>SELECT!V3</f>
        <v>0</v>
      </c>
      <c r="R4">
        <f>SELECT!W3</f>
        <v>0</v>
      </c>
      <c r="S4">
        <f>SELECT!X3</f>
        <v>0</v>
      </c>
      <c r="T4">
        <f>SELECT!Y3</f>
        <v>0</v>
      </c>
      <c r="U4">
        <f>SELECT!Z3</f>
        <v>0</v>
      </c>
      <c r="V4">
        <f>SELECT!AA3</f>
        <v>0</v>
      </c>
      <c r="W4">
        <f>SELECT!AB3</f>
        <v>0</v>
      </c>
      <c r="X4">
        <f>SELECT!AC3</f>
        <v>0</v>
      </c>
      <c r="Y4">
        <f>SELECT!AD3</f>
        <v>0</v>
      </c>
      <c r="Z4" t="str">
        <f>IF(B4=1,CONCATENATE(" #",B$3,","),"")</f>
        <v/>
      </c>
      <c r="AA4" t="str">
        <f>IF(C4=1,CONCATENATE(Z4," #",C$3,","),Z4)</f>
        <v/>
      </c>
      <c r="AB4" t="str">
        <f t="shared" ref="AB4:AW15" si="0">IF(D4=1,CONCATENATE(AA4," #",D$3,","),AA4)</f>
        <v/>
      </c>
      <c r="AC4" t="str">
        <f t="shared" si="0"/>
        <v/>
      </c>
      <c r="AD4" t="str">
        <f t="shared" si="0"/>
        <v/>
      </c>
      <c r="AE4" t="str">
        <f t="shared" si="0"/>
        <v/>
      </c>
      <c r="AF4" t="str">
        <f t="shared" si="0"/>
        <v/>
      </c>
      <c r="AG4" t="str">
        <f t="shared" si="0"/>
        <v/>
      </c>
      <c r="AH4" t="str">
        <f t="shared" si="0"/>
        <v/>
      </c>
      <c r="AI4" t="str">
        <f t="shared" si="0"/>
        <v/>
      </c>
      <c r="AJ4" t="str">
        <f t="shared" si="0"/>
        <v/>
      </c>
      <c r="AK4" t="str">
        <f t="shared" si="0"/>
        <v/>
      </c>
      <c r="AL4" t="str">
        <f t="shared" si="0"/>
        <v/>
      </c>
      <c r="AM4" t="str">
        <f t="shared" si="0"/>
        <v/>
      </c>
      <c r="AN4" t="str">
        <f t="shared" si="0"/>
        <v/>
      </c>
      <c r="AO4" t="str">
        <f t="shared" si="0"/>
        <v/>
      </c>
      <c r="AP4" t="str">
        <f t="shared" si="0"/>
        <v/>
      </c>
      <c r="AQ4" t="str">
        <f t="shared" si="0"/>
        <v/>
      </c>
      <c r="AR4" t="str">
        <f t="shared" si="0"/>
        <v/>
      </c>
      <c r="AS4" t="str">
        <f t="shared" si="0"/>
        <v/>
      </c>
      <c r="AT4" t="str">
        <f t="shared" si="0"/>
        <v/>
      </c>
      <c r="AU4" t="str">
        <f t="shared" si="0"/>
        <v/>
      </c>
      <c r="AV4" t="str">
        <f t="shared" si="0"/>
        <v/>
      </c>
      <c r="AW4" t="str">
        <f t="shared" si="0"/>
        <v/>
      </c>
    </row>
    <row r="5" spans="1:49" x14ac:dyDescent="0.25">
      <c r="A5" t="s">
        <v>5</v>
      </c>
      <c r="B5">
        <f>SELECT!G4</f>
        <v>1</v>
      </c>
      <c r="C5">
        <f>SELECT!H4</f>
        <v>1</v>
      </c>
      <c r="D5">
        <f>SELECT!I4</f>
        <v>0</v>
      </c>
      <c r="E5">
        <f>SELECT!J4</f>
        <v>1</v>
      </c>
      <c r="F5">
        <f>SELECT!K4</f>
        <v>1</v>
      </c>
      <c r="G5">
        <f>SELECT!L4</f>
        <v>1</v>
      </c>
      <c r="H5">
        <f>SELECT!M4</f>
        <v>1</v>
      </c>
      <c r="I5">
        <f>SELECT!N4</f>
        <v>1</v>
      </c>
      <c r="J5">
        <f>SELECT!O4</f>
        <v>1</v>
      </c>
      <c r="K5">
        <f>SELECT!P4</f>
        <v>1</v>
      </c>
      <c r="L5">
        <f>SELECT!Q4</f>
        <v>1</v>
      </c>
      <c r="M5">
        <f>SELECT!R4</f>
        <v>1</v>
      </c>
      <c r="N5">
        <f>SELECT!S4</f>
        <v>1</v>
      </c>
      <c r="O5">
        <f>SELECT!T4</f>
        <v>1</v>
      </c>
      <c r="P5">
        <f>SELECT!U4</f>
        <v>1</v>
      </c>
      <c r="Q5">
        <f>SELECT!V4</f>
        <v>1</v>
      </c>
      <c r="R5">
        <f>SELECT!W4</f>
        <v>1</v>
      </c>
      <c r="S5">
        <f>SELECT!X4</f>
        <v>1</v>
      </c>
      <c r="T5">
        <f>SELECT!Y4</f>
        <v>1</v>
      </c>
      <c r="U5">
        <f>SELECT!Z4</f>
        <v>1</v>
      </c>
      <c r="V5">
        <f>SELECT!AA4</f>
        <v>1</v>
      </c>
      <c r="W5">
        <f>SELECT!AB4</f>
        <v>1</v>
      </c>
      <c r="X5">
        <f>SELECT!AC4</f>
        <v>1</v>
      </c>
      <c r="Y5">
        <f>SELECT!AD4</f>
        <v>1</v>
      </c>
      <c r="Z5" t="str">
        <f t="shared" ref="Z5:Z25" si="1">IF(B5=1,CONCATENATE(" #",B$3,","),"")</f>
        <v xml:space="preserve"> #2,</v>
      </c>
      <c r="AA5" t="str">
        <f t="shared" ref="AA5:AA25" si="2">IF(C5=1,CONCATENATE(Z5," #",C$3,","),Z5)</f>
        <v xml:space="preserve"> #2, #3,</v>
      </c>
      <c r="AB5" t="str">
        <f t="shared" si="0"/>
        <v xml:space="preserve"> #2, #3,</v>
      </c>
      <c r="AC5" t="str">
        <f t="shared" si="0"/>
        <v xml:space="preserve"> #2, #3, #5,</v>
      </c>
      <c r="AD5" t="str">
        <f t="shared" si="0"/>
        <v xml:space="preserve"> #2, #3, #5, #6,</v>
      </c>
      <c r="AE5" t="str">
        <f t="shared" si="0"/>
        <v xml:space="preserve"> #2, #3, #5, #6, #7,</v>
      </c>
      <c r="AF5" t="str">
        <f t="shared" si="0"/>
        <v xml:space="preserve"> #2, #3, #5, #6, #7, #8,</v>
      </c>
      <c r="AG5" t="str">
        <f t="shared" si="0"/>
        <v xml:space="preserve"> #2, #3, #5, #6, #7, #8, #9,</v>
      </c>
      <c r="AH5" t="str">
        <f t="shared" si="0"/>
        <v xml:space="preserve"> #2, #3, #5, #6, #7, #8, #9, #10,</v>
      </c>
      <c r="AI5" t="str">
        <f t="shared" si="0"/>
        <v xml:space="preserve"> #2, #3, #5, #6, #7, #8, #9, #10, #11,</v>
      </c>
      <c r="AJ5" t="str">
        <f t="shared" si="0"/>
        <v xml:space="preserve"> #2, #3, #5, #6, #7, #8, #9, #10, #11, #12,</v>
      </c>
      <c r="AK5" t="str">
        <f t="shared" si="0"/>
        <v xml:space="preserve"> #2, #3, #5, #6, #7, #8, #9, #10, #11, #12, #13,</v>
      </c>
      <c r="AL5" t="str">
        <f t="shared" si="0"/>
        <v xml:space="preserve"> #2, #3, #5, #6, #7, #8, #9, #10, #11, #12, #13, #14,</v>
      </c>
      <c r="AM5" t="str">
        <f t="shared" si="0"/>
        <v xml:space="preserve"> #2, #3, #5, #6, #7, #8, #9, #10, #11, #12, #13, #14, #15,</v>
      </c>
      <c r="AN5" t="str">
        <f t="shared" si="0"/>
        <v xml:space="preserve"> #2, #3, #5, #6, #7, #8, #9, #10, #11, #12, #13, #14, #15, #16,</v>
      </c>
      <c r="AO5" t="str">
        <f t="shared" si="0"/>
        <v xml:space="preserve"> #2, #3, #5, #6, #7, #8, #9, #10, #11, #12, #13, #14, #15, #16, #17,</v>
      </c>
      <c r="AP5" t="str">
        <f t="shared" si="0"/>
        <v xml:space="preserve"> #2, #3, #5, #6, #7, #8, #9, #10, #11, #12, #13, #14, #15, #16, #17, #18,</v>
      </c>
      <c r="AQ5" t="str">
        <f t="shared" si="0"/>
        <v xml:space="preserve"> #2, #3, #5, #6, #7, #8, #9, #10, #11, #12, #13, #14, #15, #16, #17, #18, #19,</v>
      </c>
      <c r="AR5" t="str">
        <f t="shared" si="0"/>
        <v xml:space="preserve"> #2, #3, #5, #6, #7, #8, #9, #10, #11, #12, #13, #14, #15, #16, #17, #18, #19, #20,</v>
      </c>
      <c r="AS5" t="str">
        <f t="shared" si="0"/>
        <v xml:space="preserve"> #2, #3, #5, #6, #7, #8, #9, #10, #11, #12, #13, #14, #15, #16, #17, #18, #19, #20, #21,</v>
      </c>
      <c r="AT5" t="str">
        <f t="shared" si="0"/>
        <v xml:space="preserve"> #2, #3, #5, #6, #7, #8, #9, #10, #11, #12, #13, #14, #15, #16, #17, #18, #19, #20, #21, #22,</v>
      </c>
      <c r="AU5" t="str">
        <f t="shared" si="0"/>
        <v xml:space="preserve"> #2, #3, #5, #6, #7, #8, #9, #10, #11, #12, #13, #14, #15, #16, #17, #18, #19, #20, #21, #22, #23,</v>
      </c>
      <c r="AV5" t="str">
        <f t="shared" si="0"/>
        <v xml:space="preserve"> #2, #3, #5, #6, #7, #8, #9, #10, #11, #12, #13, #14, #15, #16, #17, #18, #19, #20, #21, #22, #23, #24,</v>
      </c>
      <c r="AW5" t="str">
        <f t="shared" si="0"/>
        <v xml:space="preserve"> #2, #3, #5, #6, #7, #8, #9, #10, #11, #12, #13, #14, #15, #16, #17, #18, #19, #20, #21, #22, #23, #24, #25,</v>
      </c>
    </row>
    <row r="6" spans="1:49" x14ac:dyDescent="0.25">
      <c r="A6" t="s">
        <v>6</v>
      </c>
      <c r="B6">
        <f>SELECT!G5</f>
        <v>0</v>
      </c>
      <c r="C6">
        <f>SELECT!H5</f>
        <v>0</v>
      </c>
      <c r="D6">
        <f>SELECT!I5</f>
        <v>0</v>
      </c>
      <c r="E6">
        <f>SELECT!J5</f>
        <v>0</v>
      </c>
      <c r="F6">
        <f>SELECT!K5</f>
        <v>0</v>
      </c>
      <c r="G6">
        <f>SELECT!L5</f>
        <v>0</v>
      </c>
      <c r="H6">
        <f>SELECT!M5</f>
        <v>0</v>
      </c>
      <c r="I6">
        <f>SELECT!N5</f>
        <v>0</v>
      </c>
      <c r="J6">
        <f>SELECT!O5</f>
        <v>0</v>
      </c>
      <c r="K6">
        <f>SELECT!P5</f>
        <v>0</v>
      </c>
      <c r="L6">
        <f>SELECT!Q5</f>
        <v>0</v>
      </c>
      <c r="M6">
        <f>SELECT!R5</f>
        <v>0</v>
      </c>
      <c r="N6">
        <f>SELECT!S5</f>
        <v>0</v>
      </c>
      <c r="O6">
        <f>SELECT!T5</f>
        <v>0</v>
      </c>
      <c r="P6">
        <f>SELECT!U5</f>
        <v>0</v>
      </c>
      <c r="Q6">
        <f>SELECT!V5</f>
        <v>0</v>
      </c>
      <c r="R6">
        <f>SELECT!W5</f>
        <v>0</v>
      </c>
      <c r="S6">
        <f>SELECT!X5</f>
        <v>0</v>
      </c>
      <c r="T6">
        <f>SELECT!Y5</f>
        <v>0</v>
      </c>
      <c r="U6">
        <f>SELECT!Z5</f>
        <v>0</v>
      </c>
      <c r="V6">
        <f>SELECT!AA5</f>
        <v>0</v>
      </c>
      <c r="W6">
        <f>SELECT!AB5</f>
        <v>0</v>
      </c>
      <c r="X6">
        <f>SELECT!AC5</f>
        <v>0</v>
      </c>
      <c r="Y6">
        <f>SELECT!AD5</f>
        <v>0</v>
      </c>
      <c r="Z6" t="str">
        <f t="shared" si="1"/>
        <v/>
      </c>
      <c r="AA6" t="str">
        <f t="shared" si="2"/>
        <v/>
      </c>
      <c r="AB6" t="str">
        <f t="shared" si="0"/>
        <v/>
      </c>
      <c r="AC6" t="str">
        <f t="shared" si="0"/>
        <v/>
      </c>
      <c r="AD6" t="str">
        <f t="shared" si="0"/>
        <v/>
      </c>
      <c r="AE6" t="str">
        <f t="shared" si="0"/>
        <v/>
      </c>
      <c r="AF6" t="str">
        <f t="shared" si="0"/>
        <v/>
      </c>
      <c r="AG6" t="str">
        <f t="shared" si="0"/>
        <v/>
      </c>
      <c r="AH6" t="str">
        <f t="shared" si="0"/>
        <v/>
      </c>
      <c r="AI6" t="str">
        <f t="shared" si="0"/>
        <v/>
      </c>
      <c r="AJ6" t="str">
        <f t="shared" si="0"/>
        <v/>
      </c>
      <c r="AK6" t="str">
        <f t="shared" si="0"/>
        <v/>
      </c>
      <c r="AL6" t="str">
        <f t="shared" si="0"/>
        <v/>
      </c>
      <c r="AM6" t="str">
        <f t="shared" si="0"/>
        <v/>
      </c>
      <c r="AN6" t="str">
        <f t="shared" si="0"/>
        <v/>
      </c>
      <c r="AO6" t="str">
        <f t="shared" si="0"/>
        <v/>
      </c>
      <c r="AP6" t="str">
        <f t="shared" si="0"/>
        <v/>
      </c>
      <c r="AQ6" t="str">
        <f t="shared" si="0"/>
        <v/>
      </c>
      <c r="AR6" t="str">
        <f t="shared" si="0"/>
        <v/>
      </c>
      <c r="AS6" t="str">
        <f t="shared" si="0"/>
        <v/>
      </c>
      <c r="AT6" t="str">
        <f t="shared" si="0"/>
        <v/>
      </c>
      <c r="AU6" t="str">
        <f t="shared" si="0"/>
        <v/>
      </c>
      <c r="AV6" t="str">
        <f t="shared" si="0"/>
        <v/>
      </c>
      <c r="AW6" t="str">
        <f t="shared" si="0"/>
        <v/>
      </c>
    </row>
    <row r="7" spans="1:49" x14ac:dyDescent="0.25">
      <c r="A7" t="s">
        <v>7</v>
      </c>
      <c r="B7">
        <f>SELECT!G6</f>
        <v>1</v>
      </c>
      <c r="C7">
        <f>SELECT!H6</f>
        <v>0</v>
      </c>
      <c r="D7">
        <f>SELECT!I6</f>
        <v>0</v>
      </c>
      <c r="E7">
        <f>SELECT!J6</f>
        <v>0</v>
      </c>
      <c r="F7">
        <f>SELECT!K6</f>
        <v>0</v>
      </c>
      <c r="G7">
        <f>SELECT!L6</f>
        <v>0</v>
      </c>
      <c r="H7">
        <f>SELECT!M6</f>
        <v>0</v>
      </c>
      <c r="I7">
        <f>SELECT!N6</f>
        <v>0</v>
      </c>
      <c r="J7">
        <f>SELECT!O6</f>
        <v>0</v>
      </c>
      <c r="K7">
        <f>SELECT!P6</f>
        <v>0</v>
      </c>
      <c r="L7">
        <f>SELECT!Q6</f>
        <v>0</v>
      </c>
      <c r="M7">
        <f>SELECT!R6</f>
        <v>0</v>
      </c>
      <c r="N7">
        <f>SELECT!S6</f>
        <v>0</v>
      </c>
      <c r="O7">
        <f>SELECT!T6</f>
        <v>0</v>
      </c>
      <c r="P7">
        <f>SELECT!U6</f>
        <v>0</v>
      </c>
      <c r="Q7">
        <f>SELECT!V6</f>
        <v>0</v>
      </c>
      <c r="R7">
        <f>SELECT!W6</f>
        <v>0</v>
      </c>
      <c r="S7">
        <f>SELECT!X6</f>
        <v>0</v>
      </c>
      <c r="T7">
        <f>SELECT!Y6</f>
        <v>0</v>
      </c>
      <c r="U7">
        <f>SELECT!Z6</f>
        <v>0</v>
      </c>
      <c r="V7">
        <f>SELECT!AA6</f>
        <v>0</v>
      </c>
      <c r="W7">
        <f>SELECT!AB6</f>
        <v>0</v>
      </c>
      <c r="X7">
        <f>SELECT!AC6</f>
        <v>0</v>
      </c>
      <c r="Y7">
        <f>SELECT!AD6</f>
        <v>0</v>
      </c>
      <c r="Z7" t="str">
        <f t="shared" si="1"/>
        <v xml:space="preserve"> #2,</v>
      </c>
      <c r="AA7" t="str">
        <f t="shared" si="2"/>
        <v xml:space="preserve"> #2,</v>
      </c>
      <c r="AB7" t="str">
        <f t="shared" si="0"/>
        <v xml:space="preserve"> #2,</v>
      </c>
      <c r="AC7" t="str">
        <f t="shared" si="0"/>
        <v xml:space="preserve"> #2,</v>
      </c>
      <c r="AD7" t="str">
        <f t="shared" si="0"/>
        <v xml:space="preserve"> #2,</v>
      </c>
      <c r="AE7" t="str">
        <f t="shared" si="0"/>
        <v xml:space="preserve"> #2,</v>
      </c>
      <c r="AF7" t="str">
        <f t="shared" si="0"/>
        <v xml:space="preserve"> #2,</v>
      </c>
      <c r="AG7" t="str">
        <f t="shared" si="0"/>
        <v xml:space="preserve"> #2,</v>
      </c>
      <c r="AH7" t="str">
        <f t="shared" si="0"/>
        <v xml:space="preserve"> #2,</v>
      </c>
      <c r="AI7" t="str">
        <f t="shared" si="0"/>
        <v xml:space="preserve"> #2,</v>
      </c>
      <c r="AJ7" t="str">
        <f t="shared" si="0"/>
        <v xml:space="preserve"> #2,</v>
      </c>
      <c r="AK7" t="str">
        <f t="shared" si="0"/>
        <v xml:space="preserve"> #2,</v>
      </c>
      <c r="AL7" t="str">
        <f t="shared" si="0"/>
        <v xml:space="preserve"> #2,</v>
      </c>
      <c r="AM7" t="str">
        <f t="shared" si="0"/>
        <v xml:space="preserve"> #2,</v>
      </c>
      <c r="AN7" t="str">
        <f t="shared" si="0"/>
        <v xml:space="preserve"> #2,</v>
      </c>
      <c r="AO7" t="str">
        <f t="shared" si="0"/>
        <v xml:space="preserve"> #2,</v>
      </c>
      <c r="AP7" t="str">
        <f t="shared" si="0"/>
        <v xml:space="preserve"> #2,</v>
      </c>
      <c r="AQ7" t="str">
        <f t="shared" si="0"/>
        <v xml:space="preserve"> #2,</v>
      </c>
      <c r="AR7" t="str">
        <f t="shared" si="0"/>
        <v xml:space="preserve"> #2,</v>
      </c>
      <c r="AS7" t="str">
        <f t="shared" si="0"/>
        <v xml:space="preserve"> #2,</v>
      </c>
      <c r="AT7" t="str">
        <f t="shared" si="0"/>
        <v xml:space="preserve"> #2,</v>
      </c>
      <c r="AU7" t="str">
        <f t="shared" si="0"/>
        <v xml:space="preserve"> #2,</v>
      </c>
      <c r="AV7" t="str">
        <f t="shared" si="0"/>
        <v xml:space="preserve"> #2,</v>
      </c>
      <c r="AW7" t="str">
        <f t="shared" si="0"/>
        <v xml:space="preserve"> #2,</v>
      </c>
    </row>
    <row r="8" spans="1:49" x14ac:dyDescent="0.25">
      <c r="A8" t="s">
        <v>8</v>
      </c>
      <c r="B8">
        <f>SELECT!G7</f>
        <v>0</v>
      </c>
      <c r="C8">
        <f>SELECT!H7</f>
        <v>0</v>
      </c>
      <c r="D8">
        <f>SELECT!I7</f>
        <v>0</v>
      </c>
      <c r="E8">
        <f>SELECT!J7</f>
        <v>0</v>
      </c>
      <c r="F8">
        <f>SELECT!K7</f>
        <v>0</v>
      </c>
      <c r="G8">
        <f>SELECT!L7</f>
        <v>0</v>
      </c>
      <c r="H8">
        <f>SELECT!M7</f>
        <v>0</v>
      </c>
      <c r="I8">
        <f>SELECT!N7</f>
        <v>0</v>
      </c>
      <c r="J8">
        <f>SELECT!O7</f>
        <v>0</v>
      </c>
      <c r="K8">
        <f>SELECT!P7</f>
        <v>0</v>
      </c>
      <c r="L8">
        <f>SELECT!Q7</f>
        <v>0</v>
      </c>
      <c r="M8">
        <f>SELECT!R7</f>
        <v>0</v>
      </c>
      <c r="N8">
        <f>SELECT!S7</f>
        <v>0</v>
      </c>
      <c r="O8">
        <f>SELECT!T7</f>
        <v>0</v>
      </c>
      <c r="P8">
        <f>SELECT!U7</f>
        <v>0</v>
      </c>
      <c r="Q8">
        <f>SELECT!V7</f>
        <v>0</v>
      </c>
      <c r="R8">
        <f>SELECT!W7</f>
        <v>0</v>
      </c>
      <c r="S8">
        <f>SELECT!X7</f>
        <v>0</v>
      </c>
      <c r="T8">
        <f>SELECT!Y7</f>
        <v>0</v>
      </c>
      <c r="U8">
        <f>SELECT!Z7</f>
        <v>0</v>
      </c>
      <c r="V8">
        <f>SELECT!AA7</f>
        <v>0</v>
      </c>
      <c r="W8">
        <f>SELECT!AB7</f>
        <v>0</v>
      </c>
      <c r="X8">
        <f>SELECT!AC7</f>
        <v>0</v>
      </c>
      <c r="Y8">
        <f>SELECT!AD7</f>
        <v>0</v>
      </c>
      <c r="Z8" t="str">
        <f t="shared" si="1"/>
        <v/>
      </c>
      <c r="AA8" t="str">
        <f t="shared" si="2"/>
        <v/>
      </c>
      <c r="AB8" t="str">
        <f t="shared" si="0"/>
        <v/>
      </c>
      <c r="AC8" t="str">
        <f t="shared" si="0"/>
        <v/>
      </c>
      <c r="AD8" t="str">
        <f t="shared" si="0"/>
        <v/>
      </c>
      <c r="AE8" t="str">
        <f t="shared" si="0"/>
        <v/>
      </c>
      <c r="AF8" t="str">
        <f t="shared" si="0"/>
        <v/>
      </c>
      <c r="AG8" t="str">
        <f t="shared" si="0"/>
        <v/>
      </c>
      <c r="AH8" t="str">
        <f t="shared" si="0"/>
        <v/>
      </c>
      <c r="AI8" t="str">
        <f t="shared" si="0"/>
        <v/>
      </c>
      <c r="AJ8" t="str">
        <f t="shared" si="0"/>
        <v/>
      </c>
      <c r="AK8" t="str">
        <f t="shared" si="0"/>
        <v/>
      </c>
      <c r="AL8" t="str">
        <f t="shared" si="0"/>
        <v/>
      </c>
      <c r="AM8" t="str">
        <f t="shared" si="0"/>
        <v/>
      </c>
      <c r="AN8" t="str">
        <f t="shared" si="0"/>
        <v/>
      </c>
      <c r="AO8" t="str">
        <f t="shared" si="0"/>
        <v/>
      </c>
      <c r="AP8" t="str">
        <f t="shared" si="0"/>
        <v/>
      </c>
      <c r="AQ8" t="str">
        <f t="shared" si="0"/>
        <v/>
      </c>
      <c r="AR8" t="str">
        <f t="shared" si="0"/>
        <v/>
      </c>
      <c r="AS8" t="str">
        <f t="shared" si="0"/>
        <v/>
      </c>
      <c r="AT8" t="str">
        <f t="shared" si="0"/>
        <v/>
      </c>
      <c r="AU8" t="str">
        <f t="shared" si="0"/>
        <v/>
      </c>
      <c r="AV8" t="str">
        <f t="shared" si="0"/>
        <v/>
      </c>
      <c r="AW8" t="str">
        <f t="shared" si="0"/>
        <v/>
      </c>
    </row>
    <row r="9" spans="1:49" x14ac:dyDescent="0.25">
      <c r="A9" t="s">
        <v>9</v>
      </c>
      <c r="B9">
        <f>SELECT!G8</f>
        <v>0</v>
      </c>
      <c r="C9">
        <f>SELECT!H8</f>
        <v>0</v>
      </c>
      <c r="D9">
        <f>SELECT!I8</f>
        <v>0</v>
      </c>
      <c r="E9">
        <f>SELECT!J8</f>
        <v>0</v>
      </c>
      <c r="F9">
        <f>SELECT!K8</f>
        <v>0</v>
      </c>
      <c r="G9">
        <f>SELECT!L8</f>
        <v>0</v>
      </c>
      <c r="H9">
        <f>SELECT!M8</f>
        <v>0</v>
      </c>
      <c r="I9">
        <f>SELECT!N8</f>
        <v>0</v>
      </c>
      <c r="J9">
        <f>SELECT!O8</f>
        <v>0</v>
      </c>
      <c r="K9">
        <f>SELECT!P8</f>
        <v>0</v>
      </c>
      <c r="L9">
        <f>SELECT!Q8</f>
        <v>0</v>
      </c>
      <c r="M9">
        <f>SELECT!R8</f>
        <v>0</v>
      </c>
      <c r="N9">
        <f>SELECT!S8</f>
        <v>0</v>
      </c>
      <c r="O9">
        <f>SELECT!T8</f>
        <v>0</v>
      </c>
      <c r="P9">
        <f>SELECT!U8</f>
        <v>0</v>
      </c>
      <c r="Q9">
        <f>SELECT!V8</f>
        <v>0</v>
      </c>
      <c r="R9">
        <f>SELECT!W8</f>
        <v>0</v>
      </c>
      <c r="S9">
        <f>SELECT!X8</f>
        <v>0</v>
      </c>
      <c r="T9">
        <f>SELECT!Y8</f>
        <v>0</v>
      </c>
      <c r="U9">
        <f>SELECT!Z8</f>
        <v>0</v>
      </c>
      <c r="V9">
        <f>SELECT!AA8</f>
        <v>0</v>
      </c>
      <c r="W9">
        <f>SELECT!AB8</f>
        <v>0</v>
      </c>
      <c r="X9">
        <f>SELECT!AC8</f>
        <v>0</v>
      </c>
      <c r="Y9">
        <f>SELECT!AD8</f>
        <v>0</v>
      </c>
      <c r="Z9" t="str">
        <f t="shared" si="1"/>
        <v/>
      </c>
      <c r="AA9" t="str">
        <f t="shared" si="2"/>
        <v/>
      </c>
      <c r="AB9" t="str">
        <f t="shared" si="0"/>
        <v/>
      </c>
      <c r="AC9" t="str">
        <f t="shared" si="0"/>
        <v/>
      </c>
      <c r="AD9" t="str">
        <f t="shared" si="0"/>
        <v/>
      </c>
      <c r="AE9" t="str">
        <f t="shared" si="0"/>
        <v/>
      </c>
      <c r="AF9" t="str">
        <f t="shared" si="0"/>
        <v/>
      </c>
      <c r="AG9" t="str">
        <f t="shared" si="0"/>
        <v/>
      </c>
      <c r="AH9" t="str">
        <f t="shared" si="0"/>
        <v/>
      </c>
      <c r="AI9" t="str">
        <f t="shared" si="0"/>
        <v/>
      </c>
      <c r="AJ9" t="str">
        <f t="shared" si="0"/>
        <v/>
      </c>
      <c r="AK9" t="str">
        <f t="shared" si="0"/>
        <v/>
      </c>
      <c r="AL9" t="str">
        <f t="shared" si="0"/>
        <v/>
      </c>
      <c r="AM9" t="str">
        <f t="shared" si="0"/>
        <v/>
      </c>
      <c r="AN9" t="str">
        <f t="shared" si="0"/>
        <v/>
      </c>
      <c r="AO9" t="str">
        <f t="shared" si="0"/>
        <v/>
      </c>
      <c r="AP9" t="str">
        <f t="shared" si="0"/>
        <v/>
      </c>
      <c r="AQ9" t="str">
        <f t="shared" si="0"/>
        <v/>
      </c>
      <c r="AR9" t="str">
        <f t="shared" si="0"/>
        <v/>
      </c>
      <c r="AS9" t="str">
        <f t="shared" si="0"/>
        <v/>
      </c>
      <c r="AT9" t="str">
        <f t="shared" si="0"/>
        <v/>
      </c>
      <c r="AU9" t="str">
        <f t="shared" si="0"/>
        <v/>
      </c>
      <c r="AV9" t="str">
        <f t="shared" si="0"/>
        <v/>
      </c>
      <c r="AW9" t="str">
        <f t="shared" si="0"/>
        <v/>
      </c>
    </row>
    <row r="10" spans="1:49" x14ac:dyDescent="0.25">
      <c r="A10" t="s">
        <v>10</v>
      </c>
      <c r="B10">
        <f>SELECT!G9</f>
        <v>0</v>
      </c>
      <c r="C10">
        <f>SELECT!H9</f>
        <v>0</v>
      </c>
      <c r="D10">
        <f>SELECT!I9</f>
        <v>0</v>
      </c>
      <c r="E10">
        <f>SELECT!J9</f>
        <v>0</v>
      </c>
      <c r="F10">
        <f>SELECT!K9</f>
        <v>0</v>
      </c>
      <c r="G10">
        <f>SELECT!L9</f>
        <v>0</v>
      </c>
      <c r="H10">
        <f>SELECT!M9</f>
        <v>0</v>
      </c>
      <c r="I10">
        <f>SELECT!N9</f>
        <v>0</v>
      </c>
      <c r="J10">
        <f>SELECT!O9</f>
        <v>0</v>
      </c>
      <c r="K10">
        <f>SELECT!P9</f>
        <v>0</v>
      </c>
      <c r="L10">
        <f>SELECT!Q9</f>
        <v>0</v>
      </c>
      <c r="M10">
        <f>SELECT!R9</f>
        <v>0</v>
      </c>
      <c r="N10">
        <f>SELECT!S9</f>
        <v>0</v>
      </c>
      <c r="O10">
        <f>SELECT!T9</f>
        <v>0</v>
      </c>
      <c r="P10">
        <f>SELECT!U9</f>
        <v>0</v>
      </c>
      <c r="Q10">
        <f>SELECT!V9</f>
        <v>0</v>
      </c>
      <c r="R10">
        <f>SELECT!W9</f>
        <v>0</v>
      </c>
      <c r="S10">
        <f>SELECT!X9</f>
        <v>0</v>
      </c>
      <c r="T10">
        <f>SELECT!Y9</f>
        <v>0</v>
      </c>
      <c r="U10">
        <f>SELECT!Z9</f>
        <v>0</v>
      </c>
      <c r="V10">
        <f>SELECT!AA9</f>
        <v>0</v>
      </c>
      <c r="W10">
        <f>SELECT!AB9</f>
        <v>0</v>
      </c>
      <c r="X10">
        <f>SELECT!AC9</f>
        <v>0</v>
      </c>
      <c r="Y10">
        <f>SELECT!AD9</f>
        <v>0</v>
      </c>
      <c r="Z10" t="str">
        <f t="shared" si="1"/>
        <v/>
      </c>
      <c r="AA10" t="str">
        <f t="shared" si="2"/>
        <v/>
      </c>
      <c r="AB10" t="str">
        <f t="shared" si="0"/>
        <v/>
      </c>
      <c r="AC10" t="str">
        <f t="shared" si="0"/>
        <v/>
      </c>
      <c r="AD10" t="str">
        <f t="shared" si="0"/>
        <v/>
      </c>
      <c r="AE10" t="str">
        <f t="shared" si="0"/>
        <v/>
      </c>
      <c r="AF10" t="str">
        <f t="shared" si="0"/>
        <v/>
      </c>
      <c r="AG10" t="str">
        <f t="shared" si="0"/>
        <v/>
      </c>
      <c r="AH10" t="str">
        <f t="shared" si="0"/>
        <v/>
      </c>
      <c r="AI10" t="str">
        <f t="shared" si="0"/>
        <v/>
      </c>
      <c r="AJ10" t="str">
        <f t="shared" si="0"/>
        <v/>
      </c>
      <c r="AK10" t="str">
        <f t="shared" si="0"/>
        <v/>
      </c>
      <c r="AL10" t="str">
        <f t="shared" si="0"/>
        <v/>
      </c>
      <c r="AM10" t="str">
        <f t="shared" si="0"/>
        <v/>
      </c>
      <c r="AN10" t="str">
        <f t="shared" si="0"/>
        <v/>
      </c>
      <c r="AO10" t="str">
        <f t="shared" si="0"/>
        <v/>
      </c>
      <c r="AP10" t="str">
        <f t="shared" si="0"/>
        <v/>
      </c>
      <c r="AQ10" t="str">
        <f t="shared" si="0"/>
        <v/>
      </c>
      <c r="AR10" t="str">
        <f t="shared" si="0"/>
        <v/>
      </c>
      <c r="AS10" t="str">
        <f t="shared" si="0"/>
        <v/>
      </c>
      <c r="AT10" t="str">
        <f t="shared" si="0"/>
        <v/>
      </c>
      <c r="AU10" t="str">
        <f t="shared" si="0"/>
        <v/>
      </c>
      <c r="AV10" t="str">
        <f t="shared" si="0"/>
        <v/>
      </c>
      <c r="AW10" t="str">
        <f t="shared" si="0"/>
        <v/>
      </c>
    </row>
    <row r="11" spans="1:49" x14ac:dyDescent="0.25">
      <c r="A11" t="s">
        <v>11</v>
      </c>
      <c r="B11">
        <f>SELECT!G10</f>
        <v>0</v>
      </c>
      <c r="C11">
        <f>SELECT!H10</f>
        <v>0</v>
      </c>
      <c r="D11">
        <f>SELECT!I10</f>
        <v>1</v>
      </c>
      <c r="E11">
        <f>SELECT!J10</f>
        <v>0</v>
      </c>
      <c r="F11">
        <f>SELECT!K10</f>
        <v>0</v>
      </c>
      <c r="G11">
        <f>SELECT!L10</f>
        <v>0</v>
      </c>
      <c r="H11">
        <f>SELECT!M10</f>
        <v>0</v>
      </c>
      <c r="I11">
        <f>SELECT!N10</f>
        <v>0</v>
      </c>
      <c r="J11">
        <f>SELECT!O10</f>
        <v>0</v>
      </c>
      <c r="K11">
        <f>SELECT!P10</f>
        <v>0</v>
      </c>
      <c r="L11">
        <f>SELECT!Q10</f>
        <v>0</v>
      </c>
      <c r="M11">
        <f>SELECT!R10</f>
        <v>0</v>
      </c>
      <c r="N11">
        <f>SELECT!S10</f>
        <v>0</v>
      </c>
      <c r="O11">
        <f>SELECT!T10</f>
        <v>0</v>
      </c>
      <c r="P11">
        <f>SELECT!U10</f>
        <v>0</v>
      </c>
      <c r="Q11">
        <f>SELECT!V10</f>
        <v>0</v>
      </c>
      <c r="R11">
        <f>SELECT!W10</f>
        <v>0</v>
      </c>
      <c r="S11">
        <f>SELECT!X10</f>
        <v>0</v>
      </c>
      <c r="T11">
        <f>SELECT!Y10</f>
        <v>0</v>
      </c>
      <c r="U11">
        <f>SELECT!Z10</f>
        <v>0</v>
      </c>
      <c r="V11">
        <f>SELECT!AA10</f>
        <v>0</v>
      </c>
      <c r="W11">
        <f>SELECT!AB10</f>
        <v>0</v>
      </c>
      <c r="X11">
        <f>SELECT!AC10</f>
        <v>0</v>
      </c>
      <c r="Y11">
        <f>SELECT!AD10</f>
        <v>0</v>
      </c>
      <c r="Z11" t="str">
        <f t="shared" si="1"/>
        <v/>
      </c>
      <c r="AA11" t="str">
        <f t="shared" si="2"/>
        <v/>
      </c>
      <c r="AB11" t="str">
        <f t="shared" si="0"/>
        <v xml:space="preserve"> #4,</v>
      </c>
      <c r="AC11" t="str">
        <f t="shared" si="0"/>
        <v xml:space="preserve"> #4,</v>
      </c>
      <c r="AD11" t="str">
        <f t="shared" si="0"/>
        <v xml:space="preserve"> #4,</v>
      </c>
      <c r="AE11" t="str">
        <f t="shared" si="0"/>
        <v xml:space="preserve"> #4,</v>
      </c>
      <c r="AF11" t="str">
        <f t="shared" si="0"/>
        <v xml:space="preserve"> #4,</v>
      </c>
      <c r="AG11" t="str">
        <f t="shared" si="0"/>
        <v xml:space="preserve"> #4,</v>
      </c>
      <c r="AH11" t="str">
        <f t="shared" si="0"/>
        <v xml:space="preserve"> #4,</v>
      </c>
      <c r="AI11" t="str">
        <f t="shared" si="0"/>
        <v xml:space="preserve"> #4,</v>
      </c>
      <c r="AJ11" t="str">
        <f t="shared" si="0"/>
        <v xml:space="preserve"> #4,</v>
      </c>
      <c r="AK11" t="str">
        <f t="shared" si="0"/>
        <v xml:space="preserve"> #4,</v>
      </c>
      <c r="AL11" t="str">
        <f t="shared" si="0"/>
        <v xml:space="preserve"> #4,</v>
      </c>
      <c r="AM11" t="str">
        <f t="shared" si="0"/>
        <v xml:space="preserve"> #4,</v>
      </c>
      <c r="AN11" t="str">
        <f t="shared" si="0"/>
        <v xml:space="preserve"> #4,</v>
      </c>
      <c r="AO11" t="str">
        <f t="shared" si="0"/>
        <v xml:space="preserve"> #4,</v>
      </c>
      <c r="AP11" t="str">
        <f t="shared" si="0"/>
        <v xml:space="preserve"> #4,</v>
      </c>
      <c r="AQ11" t="str">
        <f t="shared" si="0"/>
        <v xml:space="preserve"> #4,</v>
      </c>
      <c r="AR11" t="str">
        <f t="shared" si="0"/>
        <v xml:space="preserve"> #4,</v>
      </c>
      <c r="AS11" t="str">
        <f t="shared" si="0"/>
        <v xml:space="preserve"> #4,</v>
      </c>
      <c r="AT11" t="str">
        <f t="shared" si="0"/>
        <v xml:space="preserve"> #4,</v>
      </c>
      <c r="AU11" t="str">
        <f t="shared" si="0"/>
        <v xml:space="preserve"> #4,</v>
      </c>
      <c r="AV11" t="str">
        <f t="shared" si="0"/>
        <v xml:space="preserve"> #4,</v>
      </c>
      <c r="AW11" t="str">
        <f t="shared" si="0"/>
        <v xml:space="preserve"> #4,</v>
      </c>
    </row>
    <row r="12" spans="1:49" x14ac:dyDescent="0.25">
      <c r="A12" t="s">
        <v>13</v>
      </c>
      <c r="B12">
        <f>SELECT!G11</f>
        <v>0</v>
      </c>
      <c r="C12">
        <f>SELECT!H11</f>
        <v>0</v>
      </c>
      <c r="D12">
        <f>SELECT!I11</f>
        <v>0</v>
      </c>
      <c r="E12">
        <f>SELECT!J11</f>
        <v>0</v>
      </c>
      <c r="F12">
        <f>SELECT!K11</f>
        <v>0</v>
      </c>
      <c r="G12">
        <f>SELECT!L11</f>
        <v>0</v>
      </c>
      <c r="H12">
        <f>SELECT!M11</f>
        <v>0</v>
      </c>
      <c r="I12">
        <f>SELECT!N11</f>
        <v>0</v>
      </c>
      <c r="J12">
        <f>SELECT!O11</f>
        <v>0</v>
      </c>
      <c r="K12">
        <f>SELECT!P11</f>
        <v>0</v>
      </c>
      <c r="L12">
        <f>SELECT!Q11</f>
        <v>0</v>
      </c>
      <c r="M12">
        <f>SELECT!R11</f>
        <v>0</v>
      </c>
      <c r="N12">
        <f>SELECT!S11</f>
        <v>0</v>
      </c>
      <c r="O12">
        <f>SELECT!T11</f>
        <v>0</v>
      </c>
      <c r="P12">
        <f>SELECT!U11</f>
        <v>0</v>
      </c>
      <c r="Q12">
        <f>SELECT!V11</f>
        <v>0</v>
      </c>
      <c r="R12">
        <f>SELECT!W11</f>
        <v>0</v>
      </c>
      <c r="S12">
        <f>SELECT!X11</f>
        <v>0</v>
      </c>
      <c r="T12">
        <f>SELECT!Y11</f>
        <v>0</v>
      </c>
      <c r="U12">
        <f>SELECT!Z11</f>
        <v>0</v>
      </c>
      <c r="V12">
        <f>SELECT!AA11</f>
        <v>0</v>
      </c>
      <c r="W12">
        <f>SELECT!AB11</f>
        <v>0</v>
      </c>
      <c r="X12">
        <f>SELECT!AC11</f>
        <v>0</v>
      </c>
      <c r="Y12">
        <f>SELECT!AD11</f>
        <v>0</v>
      </c>
      <c r="Z12" t="str">
        <f t="shared" si="1"/>
        <v/>
      </c>
      <c r="AA12" t="str">
        <f t="shared" si="2"/>
        <v/>
      </c>
      <c r="AB12" t="str">
        <f t="shared" si="0"/>
        <v/>
      </c>
      <c r="AC12" t="str">
        <f t="shared" si="0"/>
        <v/>
      </c>
      <c r="AD12" t="str">
        <f t="shared" si="0"/>
        <v/>
      </c>
      <c r="AE12" t="str">
        <f t="shared" si="0"/>
        <v/>
      </c>
      <c r="AF12" t="str">
        <f t="shared" si="0"/>
        <v/>
      </c>
      <c r="AG12" t="str">
        <f t="shared" si="0"/>
        <v/>
      </c>
      <c r="AH12" t="str">
        <f t="shared" si="0"/>
        <v/>
      </c>
      <c r="AI12" t="str">
        <f t="shared" si="0"/>
        <v/>
      </c>
      <c r="AJ12" t="str">
        <f t="shared" si="0"/>
        <v/>
      </c>
      <c r="AK12" t="str">
        <f t="shared" si="0"/>
        <v/>
      </c>
      <c r="AL12" t="str">
        <f t="shared" si="0"/>
        <v/>
      </c>
      <c r="AM12" t="str">
        <f t="shared" si="0"/>
        <v/>
      </c>
      <c r="AN12" t="str">
        <f t="shared" si="0"/>
        <v/>
      </c>
      <c r="AO12" t="str">
        <f t="shared" si="0"/>
        <v/>
      </c>
      <c r="AP12" t="str">
        <f t="shared" si="0"/>
        <v/>
      </c>
      <c r="AQ12" t="str">
        <f t="shared" si="0"/>
        <v/>
      </c>
      <c r="AR12" t="str">
        <f t="shared" si="0"/>
        <v/>
      </c>
      <c r="AS12" t="str">
        <f t="shared" si="0"/>
        <v/>
      </c>
      <c r="AT12" t="str">
        <f t="shared" si="0"/>
        <v/>
      </c>
      <c r="AU12" t="str">
        <f t="shared" si="0"/>
        <v/>
      </c>
      <c r="AV12" t="str">
        <f t="shared" si="0"/>
        <v/>
      </c>
      <c r="AW12" t="str">
        <f t="shared" si="0"/>
        <v/>
      </c>
    </row>
    <row r="13" spans="1:49" x14ac:dyDescent="0.25">
      <c r="A13" t="s">
        <v>14</v>
      </c>
      <c r="B13">
        <f>SELECT!G12</f>
        <v>0</v>
      </c>
      <c r="C13">
        <f>SELECT!H12</f>
        <v>0</v>
      </c>
      <c r="D13">
        <f>SELECT!I12</f>
        <v>0</v>
      </c>
      <c r="E13">
        <f>SELECT!J12</f>
        <v>0</v>
      </c>
      <c r="F13">
        <f>SELECT!K12</f>
        <v>0</v>
      </c>
      <c r="G13">
        <f>SELECT!L12</f>
        <v>0</v>
      </c>
      <c r="H13">
        <f>SELECT!M12</f>
        <v>0</v>
      </c>
      <c r="I13">
        <f>SELECT!N12</f>
        <v>0</v>
      </c>
      <c r="J13">
        <f>SELECT!O12</f>
        <v>0</v>
      </c>
      <c r="K13">
        <f>SELECT!P12</f>
        <v>0</v>
      </c>
      <c r="L13">
        <f>SELECT!Q12</f>
        <v>0</v>
      </c>
      <c r="M13">
        <f>SELECT!R12</f>
        <v>0</v>
      </c>
      <c r="N13">
        <f>SELECT!S12</f>
        <v>0</v>
      </c>
      <c r="O13">
        <f>SELECT!T12</f>
        <v>0</v>
      </c>
      <c r="P13">
        <f>SELECT!U12</f>
        <v>0</v>
      </c>
      <c r="Q13">
        <f>SELECT!V12</f>
        <v>0</v>
      </c>
      <c r="R13">
        <f>SELECT!W12</f>
        <v>0</v>
      </c>
      <c r="S13">
        <f>SELECT!X12</f>
        <v>0</v>
      </c>
      <c r="T13">
        <f>SELECT!Y12</f>
        <v>0</v>
      </c>
      <c r="U13">
        <f>SELECT!Z12</f>
        <v>0</v>
      </c>
      <c r="V13">
        <f>SELECT!AA12</f>
        <v>0</v>
      </c>
      <c r="W13">
        <f>SELECT!AB12</f>
        <v>0</v>
      </c>
      <c r="X13">
        <f>SELECT!AC12</f>
        <v>0</v>
      </c>
      <c r="Y13">
        <f>SELECT!AD12</f>
        <v>0</v>
      </c>
      <c r="Z13" t="str">
        <f t="shared" si="1"/>
        <v/>
      </c>
      <c r="AA13" t="str">
        <f t="shared" si="2"/>
        <v/>
      </c>
      <c r="AB13" t="str">
        <f t="shared" si="0"/>
        <v/>
      </c>
      <c r="AC13" t="str">
        <f t="shared" si="0"/>
        <v/>
      </c>
      <c r="AD13" t="str">
        <f t="shared" si="0"/>
        <v/>
      </c>
      <c r="AE13" t="str">
        <f t="shared" si="0"/>
        <v/>
      </c>
      <c r="AF13" t="str">
        <f t="shared" si="0"/>
        <v/>
      </c>
      <c r="AG13" t="str">
        <f t="shared" si="0"/>
        <v/>
      </c>
      <c r="AH13" t="str">
        <f t="shared" si="0"/>
        <v/>
      </c>
      <c r="AI13" t="str">
        <f t="shared" si="0"/>
        <v/>
      </c>
      <c r="AJ13" t="str">
        <f t="shared" si="0"/>
        <v/>
      </c>
      <c r="AK13" t="str">
        <f t="shared" si="0"/>
        <v/>
      </c>
      <c r="AL13" t="str">
        <f t="shared" si="0"/>
        <v/>
      </c>
      <c r="AM13" t="str">
        <f t="shared" si="0"/>
        <v/>
      </c>
      <c r="AN13" t="str">
        <f t="shared" si="0"/>
        <v/>
      </c>
      <c r="AO13" t="str">
        <f t="shared" si="0"/>
        <v/>
      </c>
      <c r="AP13" t="str">
        <f t="shared" si="0"/>
        <v/>
      </c>
      <c r="AQ13" t="str">
        <f t="shared" si="0"/>
        <v/>
      </c>
      <c r="AR13" t="str">
        <f t="shared" si="0"/>
        <v/>
      </c>
      <c r="AS13" t="str">
        <f t="shared" si="0"/>
        <v/>
      </c>
      <c r="AT13" t="str">
        <f t="shared" si="0"/>
        <v/>
      </c>
      <c r="AU13" t="str">
        <f t="shared" si="0"/>
        <v/>
      </c>
      <c r="AV13" t="str">
        <f t="shared" si="0"/>
        <v/>
      </c>
      <c r="AW13" t="str">
        <f t="shared" si="0"/>
        <v/>
      </c>
    </row>
    <row r="14" spans="1:49" x14ac:dyDescent="0.25">
      <c r="A14" t="s">
        <v>15</v>
      </c>
      <c r="B14">
        <f>SELECT!G13</f>
        <v>0</v>
      </c>
      <c r="C14">
        <f>SELECT!H13</f>
        <v>0</v>
      </c>
      <c r="D14">
        <f>SELECT!I13</f>
        <v>0</v>
      </c>
      <c r="E14">
        <f>SELECT!J13</f>
        <v>0</v>
      </c>
      <c r="F14">
        <f>SELECT!K13</f>
        <v>0</v>
      </c>
      <c r="G14">
        <f>SELECT!L13</f>
        <v>0</v>
      </c>
      <c r="H14">
        <f>SELECT!M13</f>
        <v>0</v>
      </c>
      <c r="I14">
        <f>SELECT!N13</f>
        <v>0</v>
      </c>
      <c r="J14">
        <f>SELECT!O13</f>
        <v>0</v>
      </c>
      <c r="K14">
        <f>SELECT!P13</f>
        <v>0</v>
      </c>
      <c r="L14">
        <f>SELECT!Q13</f>
        <v>0</v>
      </c>
      <c r="M14">
        <f>SELECT!R13</f>
        <v>0</v>
      </c>
      <c r="N14">
        <f>SELECT!S13</f>
        <v>0</v>
      </c>
      <c r="O14">
        <f>SELECT!T13</f>
        <v>0</v>
      </c>
      <c r="P14">
        <f>SELECT!U13</f>
        <v>0</v>
      </c>
      <c r="Q14">
        <f>SELECT!V13</f>
        <v>0</v>
      </c>
      <c r="R14">
        <f>SELECT!W13</f>
        <v>0</v>
      </c>
      <c r="S14">
        <f>SELECT!X13</f>
        <v>0</v>
      </c>
      <c r="T14">
        <f>SELECT!Y13</f>
        <v>0</v>
      </c>
      <c r="U14">
        <f>SELECT!Z13</f>
        <v>0</v>
      </c>
      <c r="V14">
        <f>SELECT!AA13</f>
        <v>0</v>
      </c>
      <c r="W14">
        <f>SELECT!AB13</f>
        <v>0</v>
      </c>
      <c r="X14">
        <f>SELECT!AC13</f>
        <v>0</v>
      </c>
      <c r="Y14">
        <f>SELECT!AD13</f>
        <v>0</v>
      </c>
      <c r="Z14" t="str">
        <f t="shared" si="1"/>
        <v/>
      </c>
      <c r="AA14" t="str">
        <f t="shared" si="2"/>
        <v/>
      </c>
      <c r="AB14" t="str">
        <f t="shared" si="0"/>
        <v/>
      </c>
      <c r="AC14" t="str">
        <f t="shared" si="0"/>
        <v/>
      </c>
      <c r="AD14" t="str">
        <f t="shared" si="0"/>
        <v/>
      </c>
      <c r="AE14" t="str">
        <f t="shared" si="0"/>
        <v/>
      </c>
      <c r="AF14" t="str">
        <f t="shared" si="0"/>
        <v/>
      </c>
      <c r="AG14" t="str">
        <f t="shared" si="0"/>
        <v/>
      </c>
      <c r="AH14" t="str">
        <f t="shared" si="0"/>
        <v/>
      </c>
      <c r="AI14" t="str">
        <f t="shared" si="0"/>
        <v/>
      </c>
      <c r="AJ14" t="str">
        <f t="shared" si="0"/>
        <v/>
      </c>
      <c r="AK14" t="str">
        <f t="shared" si="0"/>
        <v/>
      </c>
      <c r="AL14" t="str">
        <f t="shared" si="0"/>
        <v/>
      </c>
      <c r="AM14" t="str">
        <f t="shared" si="0"/>
        <v/>
      </c>
      <c r="AN14" t="str">
        <f t="shared" si="0"/>
        <v/>
      </c>
      <c r="AO14" t="str">
        <f t="shared" si="0"/>
        <v/>
      </c>
      <c r="AP14" t="str">
        <f t="shared" si="0"/>
        <v/>
      </c>
      <c r="AQ14" t="str">
        <f t="shared" si="0"/>
        <v/>
      </c>
      <c r="AR14" t="str">
        <f t="shared" si="0"/>
        <v/>
      </c>
      <c r="AS14" t="str">
        <f t="shared" si="0"/>
        <v/>
      </c>
      <c r="AT14" t="str">
        <f t="shared" si="0"/>
        <v/>
      </c>
      <c r="AU14" t="str">
        <f t="shared" si="0"/>
        <v/>
      </c>
      <c r="AV14" t="str">
        <f t="shared" si="0"/>
        <v/>
      </c>
      <c r="AW14" t="str">
        <f t="shared" si="0"/>
        <v/>
      </c>
    </row>
    <row r="15" spans="1:49" x14ac:dyDescent="0.25">
      <c r="A15" t="s">
        <v>16</v>
      </c>
      <c r="B15">
        <f>SELECT!G14</f>
        <v>0</v>
      </c>
      <c r="C15">
        <f>SELECT!H14</f>
        <v>0</v>
      </c>
      <c r="D15">
        <f>SELECT!I14</f>
        <v>0</v>
      </c>
      <c r="E15">
        <f>SELECT!J14</f>
        <v>0</v>
      </c>
      <c r="F15">
        <f>SELECT!K14</f>
        <v>0</v>
      </c>
      <c r="G15">
        <f>SELECT!L14</f>
        <v>0</v>
      </c>
      <c r="H15">
        <f>SELECT!M14</f>
        <v>0</v>
      </c>
      <c r="I15">
        <f>SELECT!N14</f>
        <v>0</v>
      </c>
      <c r="J15">
        <f>SELECT!O14</f>
        <v>0</v>
      </c>
      <c r="K15">
        <f>SELECT!P14</f>
        <v>0</v>
      </c>
      <c r="L15">
        <f>SELECT!Q14</f>
        <v>0</v>
      </c>
      <c r="M15">
        <f>SELECT!R14</f>
        <v>0</v>
      </c>
      <c r="N15">
        <f>SELECT!S14</f>
        <v>0</v>
      </c>
      <c r="O15">
        <f>SELECT!T14</f>
        <v>0</v>
      </c>
      <c r="P15">
        <f>SELECT!U14</f>
        <v>0</v>
      </c>
      <c r="Q15">
        <f>SELECT!V14</f>
        <v>0</v>
      </c>
      <c r="R15">
        <f>SELECT!W14</f>
        <v>0</v>
      </c>
      <c r="S15">
        <f>SELECT!X14</f>
        <v>0</v>
      </c>
      <c r="T15">
        <f>SELECT!Y14</f>
        <v>0</v>
      </c>
      <c r="U15">
        <f>SELECT!Z14</f>
        <v>0</v>
      </c>
      <c r="V15">
        <f>SELECT!AA14</f>
        <v>0</v>
      </c>
      <c r="W15">
        <f>SELECT!AB14</f>
        <v>0</v>
      </c>
      <c r="X15">
        <f>SELECT!AC14</f>
        <v>0</v>
      </c>
      <c r="Y15">
        <f>SELECT!AD14</f>
        <v>0</v>
      </c>
      <c r="Z15" t="str">
        <f t="shared" si="1"/>
        <v/>
      </c>
      <c r="AA15" t="str">
        <f t="shared" si="2"/>
        <v/>
      </c>
      <c r="AB15" t="str">
        <f t="shared" si="0"/>
        <v/>
      </c>
      <c r="AC15" t="str">
        <f t="shared" si="0"/>
        <v/>
      </c>
      <c r="AD15" t="str">
        <f t="shared" ref="AD15:AD25" si="3">IF(F15=1,CONCATENATE(AC15," #",F$3,","),AC15)</f>
        <v/>
      </c>
      <c r="AE15" t="str">
        <f t="shared" ref="AE15:AE25" si="4">IF(G15=1,CONCATENATE(AD15," #",G$3,","),AD15)</f>
        <v/>
      </c>
      <c r="AF15" t="str">
        <f t="shared" ref="AF15:AF25" si="5">IF(H15=1,CONCATENATE(AE15," #",H$3,","),AE15)</f>
        <v/>
      </c>
      <c r="AG15" t="str">
        <f t="shared" ref="AG15:AG25" si="6">IF(I15=1,CONCATENATE(AF15," #",I$3,","),AF15)</f>
        <v/>
      </c>
      <c r="AH15" t="str">
        <f t="shared" ref="AH15:AH25" si="7">IF(J15=1,CONCATENATE(AG15," #",J$3,","),AG15)</f>
        <v/>
      </c>
      <c r="AI15" t="str">
        <f t="shared" ref="AI15:AI25" si="8">IF(K15=1,CONCATENATE(AH15," #",K$3,","),AH15)</f>
        <v/>
      </c>
      <c r="AJ15" t="str">
        <f t="shared" ref="AJ15:AJ25" si="9">IF(L15=1,CONCATENATE(AI15," #",L$3,","),AI15)</f>
        <v/>
      </c>
      <c r="AK15" t="str">
        <f t="shared" ref="AK15:AK25" si="10">IF(M15=1,CONCATENATE(AJ15," #",M$3,","),AJ15)</f>
        <v/>
      </c>
      <c r="AL15" t="str">
        <f t="shared" ref="AL15:AL25" si="11">IF(N15=1,CONCATENATE(AK15," #",N$3,","),AK15)</f>
        <v/>
      </c>
      <c r="AM15" t="str">
        <f t="shared" ref="AM15:AM25" si="12">IF(O15=1,CONCATENATE(AL15," #",O$3,","),AL15)</f>
        <v/>
      </c>
      <c r="AN15" t="str">
        <f t="shared" ref="AN15:AN25" si="13">IF(P15=1,CONCATENATE(AM15," #",P$3,","),AM15)</f>
        <v/>
      </c>
      <c r="AO15" t="str">
        <f t="shared" ref="AO15:AO25" si="14">IF(Q15=1,CONCATENATE(AN15," #",Q$3,","),AN15)</f>
        <v/>
      </c>
      <c r="AP15" t="str">
        <f t="shared" ref="AP15:AP25" si="15">IF(R15=1,CONCATENATE(AO15," #",R$3,","),AO15)</f>
        <v/>
      </c>
      <c r="AQ15" t="str">
        <f t="shared" ref="AQ15:AQ25" si="16">IF(S15=1,CONCATENATE(AP15," #",S$3,","),AP15)</f>
        <v/>
      </c>
      <c r="AR15" t="str">
        <f t="shared" ref="AR15:AR25" si="17">IF(T15=1,CONCATENATE(AQ15," #",T$3,","),AQ15)</f>
        <v/>
      </c>
      <c r="AS15" t="str">
        <f t="shared" ref="AS15:AS25" si="18">IF(U15=1,CONCATENATE(AR15," #",U$3,","),AR15)</f>
        <v/>
      </c>
      <c r="AT15" t="str">
        <f t="shared" ref="AT15:AT25" si="19">IF(V15=1,CONCATENATE(AS15," #",V$3,","),AS15)</f>
        <v/>
      </c>
      <c r="AU15" t="str">
        <f t="shared" ref="AU15:AU25" si="20">IF(W15=1,CONCATENATE(AT15," #",W$3,","),AT15)</f>
        <v/>
      </c>
      <c r="AV15" t="str">
        <f t="shared" ref="AV15:AV25" si="21">IF(X15=1,CONCATENATE(AU15," #",X$3,","),AU15)</f>
        <v/>
      </c>
      <c r="AW15" t="str">
        <f t="shared" ref="AW15:AW25" si="22">IF(Y15=1,CONCATENATE(AV15," #",Y$3,","),AV15)</f>
        <v/>
      </c>
    </row>
    <row r="16" spans="1:49" x14ac:dyDescent="0.25">
      <c r="A16" t="s">
        <v>17</v>
      </c>
      <c r="B16">
        <f>SELECT!G15</f>
        <v>0</v>
      </c>
      <c r="C16">
        <f>SELECT!H15</f>
        <v>0</v>
      </c>
      <c r="D16">
        <f>SELECT!I15</f>
        <v>0</v>
      </c>
      <c r="E16">
        <f>SELECT!J15</f>
        <v>0</v>
      </c>
      <c r="F16">
        <f>SELECT!K15</f>
        <v>0</v>
      </c>
      <c r="G16">
        <f>SELECT!L15</f>
        <v>0</v>
      </c>
      <c r="H16">
        <f>SELECT!M15</f>
        <v>0</v>
      </c>
      <c r="I16">
        <f>SELECT!N15</f>
        <v>0</v>
      </c>
      <c r="J16">
        <f>SELECT!O15</f>
        <v>0</v>
      </c>
      <c r="K16">
        <f>SELECT!P15</f>
        <v>0</v>
      </c>
      <c r="L16">
        <f>SELECT!Q15</f>
        <v>0</v>
      </c>
      <c r="M16">
        <f>SELECT!R15</f>
        <v>0</v>
      </c>
      <c r="N16">
        <f>SELECT!S15</f>
        <v>0</v>
      </c>
      <c r="O16">
        <f>SELECT!T15</f>
        <v>0</v>
      </c>
      <c r="P16">
        <f>SELECT!U15</f>
        <v>0</v>
      </c>
      <c r="Q16">
        <f>SELECT!V15</f>
        <v>0</v>
      </c>
      <c r="R16">
        <f>SELECT!W15</f>
        <v>0</v>
      </c>
      <c r="S16">
        <f>SELECT!X15</f>
        <v>0</v>
      </c>
      <c r="T16">
        <f>SELECT!Y15</f>
        <v>0</v>
      </c>
      <c r="U16">
        <f>SELECT!Z15</f>
        <v>0</v>
      </c>
      <c r="V16">
        <f>SELECT!AA15</f>
        <v>0</v>
      </c>
      <c r="W16">
        <f>SELECT!AB15</f>
        <v>0</v>
      </c>
      <c r="X16">
        <f>SELECT!AC15</f>
        <v>0</v>
      </c>
      <c r="Y16">
        <f>SELECT!AD15</f>
        <v>0</v>
      </c>
      <c r="Z16" t="str">
        <f t="shared" si="1"/>
        <v/>
      </c>
      <c r="AA16" t="str">
        <f t="shared" si="2"/>
        <v/>
      </c>
      <c r="AB16" t="str">
        <f t="shared" ref="AB16:AB25" si="23">IF(D16=1,CONCATENATE(AA16," #",D$3,","),AA16)</f>
        <v/>
      </c>
      <c r="AC16" t="str">
        <f t="shared" ref="AC16:AC25" si="24">IF(E16=1,CONCATENATE(AB16," #",E$3,","),AB16)</f>
        <v/>
      </c>
      <c r="AD16" t="str">
        <f t="shared" si="3"/>
        <v/>
      </c>
      <c r="AE16" t="str">
        <f t="shared" si="4"/>
        <v/>
      </c>
      <c r="AF16" t="str">
        <f t="shared" si="5"/>
        <v/>
      </c>
      <c r="AG16" t="str">
        <f t="shared" si="6"/>
        <v/>
      </c>
      <c r="AH16" t="str">
        <f t="shared" si="7"/>
        <v/>
      </c>
      <c r="AI16" t="str">
        <f t="shared" si="8"/>
        <v/>
      </c>
      <c r="AJ16" t="str">
        <f t="shared" si="9"/>
        <v/>
      </c>
      <c r="AK16" t="str">
        <f t="shared" si="10"/>
        <v/>
      </c>
      <c r="AL16" t="str">
        <f t="shared" si="11"/>
        <v/>
      </c>
      <c r="AM16" t="str">
        <f t="shared" si="12"/>
        <v/>
      </c>
      <c r="AN16" t="str">
        <f t="shared" si="13"/>
        <v/>
      </c>
      <c r="AO16" t="str">
        <f t="shared" si="14"/>
        <v/>
      </c>
      <c r="AP16" t="str">
        <f t="shared" si="15"/>
        <v/>
      </c>
      <c r="AQ16" t="str">
        <f t="shared" si="16"/>
        <v/>
      </c>
      <c r="AR16" t="str">
        <f t="shared" si="17"/>
        <v/>
      </c>
      <c r="AS16" t="str">
        <f t="shared" si="18"/>
        <v/>
      </c>
      <c r="AT16" t="str">
        <f t="shared" si="19"/>
        <v/>
      </c>
      <c r="AU16" t="str">
        <f t="shared" si="20"/>
        <v/>
      </c>
      <c r="AV16" t="str">
        <f t="shared" si="21"/>
        <v/>
      </c>
      <c r="AW16" t="str">
        <f t="shared" si="22"/>
        <v/>
      </c>
    </row>
    <row r="17" spans="1:49" x14ac:dyDescent="0.25">
      <c r="A17" t="s">
        <v>19</v>
      </c>
      <c r="B17">
        <f>SELECT!G16</f>
        <v>0</v>
      </c>
      <c r="C17">
        <f>SELECT!H16</f>
        <v>0</v>
      </c>
      <c r="D17">
        <f>SELECT!I16</f>
        <v>0</v>
      </c>
      <c r="E17">
        <f>SELECT!J16</f>
        <v>0</v>
      </c>
      <c r="F17">
        <f>SELECT!K16</f>
        <v>0</v>
      </c>
      <c r="G17">
        <f>SELECT!L16</f>
        <v>0</v>
      </c>
      <c r="H17">
        <f>SELECT!M16</f>
        <v>0</v>
      </c>
      <c r="I17">
        <f>SELECT!N16</f>
        <v>0</v>
      </c>
      <c r="J17">
        <f>SELECT!O16</f>
        <v>0</v>
      </c>
      <c r="K17">
        <f>SELECT!P16</f>
        <v>0</v>
      </c>
      <c r="L17">
        <f>SELECT!Q16</f>
        <v>0</v>
      </c>
      <c r="M17">
        <f>SELECT!R16</f>
        <v>0</v>
      </c>
      <c r="N17">
        <f>SELECT!S16</f>
        <v>0</v>
      </c>
      <c r="O17">
        <f>SELECT!T16</f>
        <v>0</v>
      </c>
      <c r="P17">
        <f>SELECT!U16</f>
        <v>0</v>
      </c>
      <c r="Q17">
        <f>SELECT!V16</f>
        <v>0</v>
      </c>
      <c r="R17">
        <f>SELECT!W16</f>
        <v>0</v>
      </c>
      <c r="S17">
        <f>SELECT!X16</f>
        <v>0</v>
      </c>
      <c r="T17">
        <f>SELECT!Y16</f>
        <v>0</v>
      </c>
      <c r="U17">
        <f>SELECT!Z16</f>
        <v>0</v>
      </c>
      <c r="V17">
        <f>SELECT!AA16</f>
        <v>0</v>
      </c>
      <c r="W17">
        <f>SELECT!AB16</f>
        <v>0</v>
      </c>
      <c r="X17">
        <f>SELECT!AC16</f>
        <v>0</v>
      </c>
      <c r="Y17">
        <f>SELECT!AD16</f>
        <v>0</v>
      </c>
      <c r="Z17" t="str">
        <f t="shared" si="1"/>
        <v/>
      </c>
      <c r="AA17" t="str">
        <f t="shared" si="2"/>
        <v/>
      </c>
      <c r="AB17" t="str">
        <f t="shared" si="23"/>
        <v/>
      </c>
      <c r="AC17" t="str">
        <f t="shared" si="24"/>
        <v/>
      </c>
      <c r="AD17" t="str">
        <f t="shared" si="3"/>
        <v/>
      </c>
      <c r="AE17" t="str">
        <f t="shared" si="4"/>
        <v/>
      </c>
      <c r="AF17" t="str">
        <f t="shared" si="5"/>
        <v/>
      </c>
      <c r="AG17" t="str">
        <f t="shared" si="6"/>
        <v/>
      </c>
      <c r="AH17" t="str">
        <f t="shared" si="7"/>
        <v/>
      </c>
      <c r="AI17" t="str">
        <f t="shared" si="8"/>
        <v/>
      </c>
      <c r="AJ17" t="str">
        <f t="shared" si="9"/>
        <v/>
      </c>
      <c r="AK17" t="str">
        <f t="shared" si="10"/>
        <v/>
      </c>
      <c r="AL17" t="str">
        <f t="shared" si="11"/>
        <v/>
      </c>
      <c r="AM17" t="str">
        <f t="shared" si="12"/>
        <v/>
      </c>
      <c r="AN17" t="str">
        <f t="shared" si="13"/>
        <v/>
      </c>
      <c r="AO17" t="str">
        <f t="shared" si="14"/>
        <v/>
      </c>
      <c r="AP17" t="str">
        <f t="shared" si="15"/>
        <v/>
      </c>
      <c r="AQ17" t="str">
        <f t="shared" si="16"/>
        <v/>
      </c>
      <c r="AR17" t="str">
        <f t="shared" si="17"/>
        <v/>
      </c>
      <c r="AS17" t="str">
        <f t="shared" si="18"/>
        <v/>
      </c>
      <c r="AT17" t="str">
        <f t="shared" si="19"/>
        <v/>
      </c>
      <c r="AU17" t="str">
        <f t="shared" si="20"/>
        <v/>
      </c>
      <c r="AV17" t="str">
        <f t="shared" si="21"/>
        <v/>
      </c>
      <c r="AW17" t="str">
        <f t="shared" si="22"/>
        <v/>
      </c>
    </row>
    <row r="18" spans="1:49" x14ac:dyDescent="0.25">
      <c r="A18" t="s">
        <v>20</v>
      </c>
      <c r="B18">
        <f>SELECT!G17</f>
        <v>0</v>
      </c>
      <c r="C18">
        <f>SELECT!H17</f>
        <v>0</v>
      </c>
      <c r="D18">
        <f>SELECT!I17</f>
        <v>0</v>
      </c>
      <c r="E18">
        <f>SELECT!J17</f>
        <v>0</v>
      </c>
      <c r="F18">
        <f>SELECT!K17</f>
        <v>0</v>
      </c>
      <c r="G18">
        <f>SELECT!L17</f>
        <v>0</v>
      </c>
      <c r="H18">
        <f>SELECT!M17</f>
        <v>0</v>
      </c>
      <c r="I18">
        <f>SELECT!N17</f>
        <v>0</v>
      </c>
      <c r="J18">
        <f>SELECT!O17</f>
        <v>0</v>
      </c>
      <c r="K18">
        <f>SELECT!P17</f>
        <v>0</v>
      </c>
      <c r="L18">
        <f>SELECT!Q17</f>
        <v>0</v>
      </c>
      <c r="M18">
        <f>SELECT!R17</f>
        <v>0</v>
      </c>
      <c r="N18">
        <f>SELECT!S17</f>
        <v>0</v>
      </c>
      <c r="O18">
        <f>SELECT!T17</f>
        <v>0</v>
      </c>
      <c r="P18">
        <f>SELECT!U17</f>
        <v>0</v>
      </c>
      <c r="Q18">
        <f>SELECT!V17</f>
        <v>0</v>
      </c>
      <c r="R18">
        <f>SELECT!W17</f>
        <v>0</v>
      </c>
      <c r="S18">
        <f>SELECT!X17</f>
        <v>0</v>
      </c>
      <c r="T18">
        <f>SELECT!Y17</f>
        <v>0</v>
      </c>
      <c r="U18">
        <f>SELECT!Z17</f>
        <v>0</v>
      </c>
      <c r="V18">
        <f>SELECT!AA17</f>
        <v>0</v>
      </c>
      <c r="W18">
        <f>SELECT!AB17</f>
        <v>0</v>
      </c>
      <c r="X18">
        <f>SELECT!AC17</f>
        <v>0</v>
      </c>
      <c r="Y18">
        <f>SELECT!AD17</f>
        <v>0</v>
      </c>
      <c r="Z18" t="str">
        <f t="shared" si="1"/>
        <v/>
      </c>
      <c r="AA18" t="str">
        <f t="shared" si="2"/>
        <v/>
      </c>
      <c r="AB18" t="str">
        <f t="shared" si="23"/>
        <v/>
      </c>
      <c r="AC18" t="str">
        <f t="shared" si="24"/>
        <v/>
      </c>
      <c r="AD18" t="str">
        <f t="shared" si="3"/>
        <v/>
      </c>
      <c r="AE18" t="str">
        <f t="shared" si="4"/>
        <v/>
      </c>
      <c r="AF18" t="str">
        <f t="shared" si="5"/>
        <v/>
      </c>
      <c r="AG18" t="str">
        <f t="shared" si="6"/>
        <v/>
      </c>
      <c r="AH18" t="str">
        <f t="shared" si="7"/>
        <v/>
      </c>
      <c r="AI18" t="str">
        <f t="shared" si="8"/>
        <v/>
      </c>
      <c r="AJ18" t="str">
        <f t="shared" si="9"/>
        <v/>
      </c>
      <c r="AK18" t="str">
        <f t="shared" si="10"/>
        <v/>
      </c>
      <c r="AL18" t="str">
        <f t="shared" si="11"/>
        <v/>
      </c>
      <c r="AM18" t="str">
        <f t="shared" si="12"/>
        <v/>
      </c>
      <c r="AN18" t="str">
        <f t="shared" si="13"/>
        <v/>
      </c>
      <c r="AO18" t="str">
        <f t="shared" si="14"/>
        <v/>
      </c>
      <c r="AP18" t="str">
        <f t="shared" si="15"/>
        <v/>
      </c>
      <c r="AQ18" t="str">
        <f t="shared" si="16"/>
        <v/>
      </c>
      <c r="AR18" t="str">
        <f t="shared" si="17"/>
        <v/>
      </c>
      <c r="AS18" t="str">
        <f t="shared" si="18"/>
        <v/>
      </c>
      <c r="AT18" t="str">
        <f t="shared" si="19"/>
        <v/>
      </c>
      <c r="AU18" t="str">
        <f t="shared" si="20"/>
        <v/>
      </c>
      <c r="AV18" t="str">
        <f t="shared" si="21"/>
        <v/>
      </c>
      <c r="AW18" t="str">
        <f t="shared" si="22"/>
        <v/>
      </c>
    </row>
    <row r="19" spans="1:49" x14ac:dyDescent="0.25">
      <c r="A19" t="s">
        <v>21</v>
      </c>
      <c r="B19">
        <f>SELECT!G18</f>
        <v>0</v>
      </c>
      <c r="C19">
        <f>SELECT!H18</f>
        <v>0</v>
      </c>
      <c r="D19">
        <f>SELECT!I18</f>
        <v>0</v>
      </c>
      <c r="E19">
        <f>SELECT!J18</f>
        <v>0</v>
      </c>
      <c r="F19">
        <f>SELECT!K18</f>
        <v>0</v>
      </c>
      <c r="G19">
        <f>SELECT!L18</f>
        <v>0</v>
      </c>
      <c r="H19">
        <f>SELECT!M18</f>
        <v>0</v>
      </c>
      <c r="I19">
        <f>SELECT!N18</f>
        <v>0</v>
      </c>
      <c r="J19">
        <f>SELECT!O18</f>
        <v>0</v>
      </c>
      <c r="K19">
        <f>SELECT!P18</f>
        <v>0</v>
      </c>
      <c r="L19">
        <f>SELECT!Q18</f>
        <v>0</v>
      </c>
      <c r="M19">
        <f>SELECT!R18</f>
        <v>0</v>
      </c>
      <c r="N19">
        <f>SELECT!S18</f>
        <v>0</v>
      </c>
      <c r="O19">
        <f>SELECT!T18</f>
        <v>0</v>
      </c>
      <c r="P19">
        <f>SELECT!U18</f>
        <v>0</v>
      </c>
      <c r="Q19">
        <f>SELECT!V18</f>
        <v>0</v>
      </c>
      <c r="R19">
        <f>SELECT!W18</f>
        <v>0</v>
      </c>
      <c r="S19">
        <f>SELECT!X18</f>
        <v>0</v>
      </c>
      <c r="T19">
        <f>SELECT!Y18</f>
        <v>0</v>
      </c>
      <c r="U19">
        <f>SELECT!Z18</f>
        <v>0</v>
      </c>
      <c r="V19">
        <f>SELECT!AA18</f>
        <v>0</v>
      </c>
      <c r="W19">
        <f>SELECT!AB18</f>
        <v>0</v>
      </c>
      <c r="X19">
        <f>SELECT!AC18</f>
        <v>0</v>
      </c>
      <c r="Y19">
        <f>SELECT!AD18</f>
        <v>0</v>
      </c>
      <c r="Z19" t="str">
        <f t="shared" si="1"/>
        <v/>
      </c>
      <c r="AA19" t="str">
        <f t="shared" si="2"/>
        <v/>
      </c>
      <c r="AB19" t="str">
        <f t="shared" si="23"/>
        <v/>
      </c>
      <c r="AC19" t="str">
        <f t="shared" si="24"/>
        <v/>
      </c>
      <c r="AD19" t="str">
        <f t="shared" si="3"/>
        <v/>
      </c>
      <c r="AE19" t="str">
        <f t="shared" si="4"/>
        <v/>
      </c>
      <c r="AF19" t="str">
        <f t="shared" si="5"/>
        <v/>
      </c>
      <c r="AG19" t="str">
        <f t="shared" si="6"/>
        <v/>
      </c>
      <c r="AH19" t="str">
        <f t="shared" si="7"/>
        <v/>
      </c>
      <c r="AI19" t="str">
        <f t="shared" si="8"/>
        <v/>
      </c>
      <c r="AJ19" t="str">
        <f t="shared" si="9"/>
        <v/>
      </c>
      <c r="AK19" t="str">
        <f t="shared" si="10"/>
        <v/>
      </c>
      <c r="AL19" t="str">
        <f t="shared" si="11"/>
        <v/>
      </c>
      <c r="AM19" t="str">
        <f t="shared" si="12"/>
        <v/>
      </c>
      <c r="AN19" t="str">
        <f t="shared" si="13"/>
        <v/>
      </c>
      <c r="AO19" t="str">
        <f t="shared" si="14"/>
        <v/>
      </c>
      <c r="AP19" t="str">
        <f t="shared" si="15"/>
        <v/>
      </c>
      <c r="AQ19" t="str">
        <f t="shared" si="16"/>
        <v/>
      </c>
      <c r="AR19" t="str">
        <f t="shared" si="17"/>
        <v/>
      </c>
      <c r="AS19" t="str">
        <f t="shared" si="18"/>
        <v/>
      </c>
      <c r="AT19" t="str">
        <f t="shared" si="19"/>
        <v/>
      </c>
      <c r="AU19" t="str">
        <f t="shared" si="20"/>
        <v/>
      </c>
      <c r="AV19" t="str">
        <f t="shared" si="21"/>
        <v/>
      </c>
      <c r="AW19" t="str">
        <f t="shared" si="22"/>
        <v/>
      </c>
    </row>
    <row r="20" spans="1:49" x14ac:dyDescent="0.25">
      <c r="A20" t="s">
        <v>22</v>
      </c>
      <c r="B20">
        <f>SELECT!G19</f>
        <v>0</v>
      </c>
      <c r="C20">
        <f>SELECT!H19</f>
        <v>0</v>
      </c>
      <c r="D20">
        <f>SELECT!I19</f>
        <v>0</v>
      </c>
      <c r="E20">
        <f>SELECT!J19</f>
        <v>0</v>
      </c>
      <c r="F20">
        <f>SELECT!K19</f>
        <v>0</v>
      </c>
      <c r="G20">
        <f>SELECT!L19</f>
        <v>0</v>
      </c>
      <c r="H20">
        <f>SELECT!M19</f>
        <v>0</v>
      </c>
      <c r="I20">
        <f>SELECT!N19</f>
        <v>0</v>
      </c>
      <c r="J20">
        <f>SELECT!O19</f>
        <v>0</v>
      </c>
      <c r="K20">
        <f>SELECT!P19</f>
        <v>0</v>
      </c>
      <c r="L20">
        <f>SELECT!Q19</f>
        <v>0</v>
      </c>
      <c r="M20">
        <f>SELECT!R19</f>
        <v>0</v>
      </c>
      <c r="N20">
        <f>SELECT!S19</f>
        <v>0</v>
      </c>
      <c r="O20">
        <f>SELECT!T19</f>
        <v>0</v>
      </c>
      <c r="P20">
        <f>SELECT!U19</f>
        <v>0</v>
      </c>
      <c r="Q20">
        <f>SELECT!V19</f>
        <v>0</v>
      </c>
      <c r="R20">
        <f>SELECT!W19</f>
        <v>0</v>
      </c>
      <c r="S20">
        <f>SELECT!X19</f>
        <v>0</v>
      </c>
      <c r="T20">
        <f>SELECT!Y19</f>
        <v>0</v>
      </c>
      <c r="U20">
        <f>SELECT!Z19</f>
        <v>0</v>
      </c>
      <c r="V20">
        <f>SELECT!AA19</f>
        <v>0</v>
      </c>
      <c r="W20">
        <f>SELECT!AB19</f>
        <v>0</v>
      </c>
      <c r="X20">
        <f>SELECT!AC19</f>
        <v>0</v>
      </c>
      <c r="Y20">
        <f>SELECT!AD19</f>
        <v>0</v>
      </c>
      <c r="Z20" t="str">
        <f t="shared" si="1"/>
        <v/>
      </c>
      <c r="AA20" t="str">
        <f t="shared" si="2"/>
        <v/>
      </c>
      <c r="AB20" t="str">
        <f t="shared" si="23"/>
        <v/>
      </c>
      <c r="AC20" t="str">
        <f t="shared" si="24"/>
        <v/>
      </c>
      <c r="AD20" t="str">
        <f t="shared" si="3"/>
        <v/>
      </c>
      <c r="AE20" t="str">
        <f t="shared" si="4"/>
        <v/>
      </c>
      <c r="AF20" t="str">
        <f t="shared" si="5"/>
        <v/>
      </c>
      <c r="AG20" t="str">
        <f t="shared" si="6"/>
        <v/>
      </c>
      <c r="AH20" t="str">
        <f t="shared" si="7"/>
        <v/>
      </c>
      <c r="AI20" t="str">
        <f t="shared" si="8"/>
        <v/>
      </c>
      <c r="AJ20" t="str">
        <f t="shared" si="9"/>
        <v/>
      </c>
      <c r="AK20" t="str">
        <f t="shared" si="10"/>
        <v/>
      </c>
      <c r="AL20" t="str">
        <f t="shared" si="11"/>
        <v/>
      </c>
      <c r="AM20" t="str">
        <f t="shared" si="12"/>
        <v/>
      </c>
      <c r="AN20" t="str">
        <f t="shared" si="13"/>
        <v/>
      </c>
      <c r="AO20" t="str">
        <f t="shared" si="14"/>
        <v/>
      </c>
      <c r="AP20" t="str">
        <f t="shared" si="15"/>
        <v/>
      </c>
      <c r="AQ20" t="str">
        <f t="shared" si="16"/>
        <v/>
      </c>
      <c r="AR20" t="str">
        <f t="shared" si="17"/>
        <v/>
      </c>
      <c r="AS20" t="str">
        <f t="shared" si="18"/>
        <v/>
      </c>
      <c r="AT20" t="str">
        <f t="shared" si="19"/>
        <v/>
      </c>
      <c r="AU20" t="str">
        <f t="shared" si="20"/>
        <v/>
      </c>
      <c r="AV20" t="str">
        <f t="shared" si="21"/>
        <v/>
      </c>
      <c r="AW20" t="str">
        <f t="shared" si="22"/>
        <v/>
      </c>
    </row>
    <row r="21" spans="1:49" x14ac:dyDescent="0.25">
      <c r="A21" t="s">
        <v>23</v>
      </c>
      <c r="B21">
        <f>SELECT!G20</f>
        <v>0</v>
      </c>
      <c r="C21">
        <f>SELECT!H20</f>
        <v>0</v>
      </c>
      <c r="D21">
        <f>SELECT!I20</f>
        <v>0</v>
      </c>
      <c r="E21">
        <f>SELECT!J20</f>
        <v>0</v>
      </c>
      <c r="F21">
        <f>SELECT!K20</f>
        <v>0</v>
      </c>
      <c r="G21">
        <f>SELECT!L20</f>
        <v>0</v>
      </c>
      <c r="H21">
        <f>SELECT!M20</f>
        <v>0</v>
      </c>
      <c r="I21">
        <f>SELECT!N20</f>
        <v>0</v>
      </c>
      <c r="J21">
        <f>SELECT!O20</f>
        <v>0</v>
      </c>
      <c r="K21">
        <f>SELECT!P20</f>
        <v>0</v>
      </c>
      <c r="L21">
        <f>SELECT!Q20</f>
        <v>0</v>
      </c>
      <c r="M21">
        <f>SELECT!R20</f>
        <v>0</v>
      </c>
      <c r="N21">
        <f>SELECT!S20</f>
        <v>0</v>
      </c>
      <c r="O21">
        <f>SELECT!T20</f>
        <v>0</v>
      </c>
      <c r="P21">
        <f>SELECT!U20</f>
        <v>0</v>
      </c>
      <c r="Q21">
        <f>SELECT!V20</f>
        <v>0</v>
      </c>
      <c r="R21">
        <f>SELECT!W20</f>
        <v>0</v>
      </c>
      <c r="S21">
        <f>SELECT!X20</f>
        <v>0</v>
      </c>
      <c r="T21">
        <f>SELECT!Y20</f>
        <v>0</v>
      </c>
      <c r="U21">
        <f>SELECT!Z20</f>
        <v>0</v>
      </c>
      <c r="V21">
        <f>SELECT!AA20</f>
        <v>0</v>
      </c>
      <c r="W21">
        <f>SELECT!AB20</f>
        <v>0</v>
      </c>
      <c r="X21">
        <f>SELECT!AC20</f>
        <v>0</v>
      </c>
      <c r="Y21">
        <f>SELECT!AD20</f>
        <v>0</v>
      </c>
      <c r="Z21" t="str">
        <f t="shared" si="1"/>
        <v/>
      </c>
      <c r="AA21" t="str">
        <f t="shared" si="2"/>
        <v/>
      </c>
      <c r="AB21" t="str">
        <f t="shared" si="23"/>
        <v/>
      </c>
      <c r="AC21" t="str">
        <f t="shared" si="24"/>
        <v/>
      </c>
      <c r="AD21" t="str">
        <f t="shared" si="3"/>
        <v/>
      </c>
      <c r="AE21" t="str">
        <f t="shared" si="4"/>
        <v/>
      </c>
      <c r="AF21" t="str">
        <f t="shared" si="5"/>
        <v/>
      </c>
      <c r="AG21" t="str">
        <f t="shared" si="6"/>
        <v/>
      </c>
      <c r="AH21" t="str">
        <f t="shared" si="7"/>
        <v/>
      </c>
      <c r="AI21" t="str">
        <f t="shared" si="8"/>
        <v/>
      </c>
      <c r="AJ21" t="str">
        <f t="shared" si="9"/>
        <v/>
      </c>
      <c r="AK21" t="str">
        <f t="shared" si="10"/>
        <v/>
      </c>
      <c r="AL21" t="str">
        <f t="shared" si="11"/>
        <v/>
      </c>
      <c r="AM21" t="str">
        <f t="shared" si="12"/>
        <v/>
      </c>
      <c r="AN21" t="str">
        <f t="shared" si="13"/>
        <v/>
      </c>
      <c r="AO21" t="str">
        <f t="shared" si="14"/>
        <v/>
      </c>
      <c r="AP21" t="str">
        <f t="shared" si="15"/>
        <v/>
      </c>
      <c r="AQ21" t="str">
        <f t="shared" si="16"/>
        <v/>
      </c>
      <c r="AR21" t="str">
        <f t="shared" si="17"/>
        <v/>
      </c>
      <c r="AS21" t="str">
        <f t="shared" si="18"/>
        <v/>
      </c>
      <c r="AT21" t="str">
        <f t="shared" si="19"/>
        <v/>
      </c>
      <c r="AU21" t="str">
        <f t="shared" si="20"/>
        <v/>
      </c>
      <c r="AV21" t="str">
        <f t="shared" si="21"/>
        <v/>
      </c>
      <c r="AW21" t="str">
        <f t="shared" si="22"/>
        <v/>
      </c>
    </row>
    <row r="22" spans="1:49" x14ac:dyDescent="0.25">
      <c r="A22" t="s">
        <v>24</v>
      </c>
      <c r="B22">
        <f>SELECT!G21</f>
        <v>0</v>
      </c>
      <c r="C22">
        <f>SELECT!H21</f>
        <v>0</v>
      </c>
      <c r="D22">
        <f>SELECT!I21</f>
        <v>0</v>
      </c>
      <c r="E22">
        <f>SELECT!J21</f>
        <v>0</v>
      </c>
      <c r="F22">
        <f>SELECT!K21</f>
        <v>0</v>
      </c>
      <c r="G22">
        <f>SELECT!L21</f>
        <v>0</v>
      </c>
      <c r="H22">
        <f>SELECT!M21</f>
        <v>0</v>
      </c>
      <c r="I22">
        <f>SELECT!N21</f>
        <v>0</v>
      </c>
      <c r="J22">
        <f>SELECT!O21</f>
        <v>0</v>
      </c>
      <c r="K22">
        <f>SELECT!P21</f>
        <v>0</v>
      </c>
      <c r="L22">
        <f>SELECT!Q21</f>
        <v>0</v>
      </c>
      <c r="M22">
        <f>SELECT!R21</f>
        <v>0</v>
      </c>
      <c r="N22">
        <f>SELECT!S21</f>
        <v>0</v>
      </c>
      <c r="O22">
        <f>SELECT!T21</f>
        <v>0</v>
      </c>
      <c r="P22">
        <f>SELECT!U21</f>
        <v>0</v>
      </c>
      <c r="Q22">
        <f>SELECT!V21</f>
        <v>0</v>
      </c>
      <c r="R22">
        <f>SELECT!W21</f>
        <v>0</v>
      </c>
      <c r="S22">
        <f>SELECT!X21</f>
        <v>0</v>
      </c>
      <c r="T22">
        <f>SELECT!Y21</f>
        <v>0</v>
      </c>
      <c r="U22">
        <f>SELECT!Z21</f>
        <v>0</v>
      </c>
      <c r="V22">
        <f>SELECT!AA21</f>
        <v>0</v>
      </c>
      <c r="W22">
        <f>SELECT!AB21</f>
        <v>0</v>
      </c>
      <c r="X22">
        <f>SELECT!AC21</f>
        <v>0</v>
      </c>
      <c r="Y22">
        <f>SELECT!AD21</f>
        <v>0</v>
      </c>
      <c r="Z22" t="str">
        <f t="shared" si="1"/>
        <v/>
      </c>
      <c r="AA22" t="str">
        <f t="shared" si="2"/>
        <v/>
      </c>
      <c r="AB22" t="str">
        <f t="shared" si="23"/>
        <v/>
      </c>
      <c r="AC22" t="str">
        <f t="shared" si="24"/>
        <v/>
      </c>
      <c r="AD22" t="str">
        <f t="shared" si="3"/>
        <v/>
      </c>
      <c r="AE22" t="str">
        <f t="shared" si="4"/>
        <v/>
      </c>
      <c r="AF22" t="str">
        <f t="shared" si="5"/>
        <v/>
      </c>
      <c r="AG22" t="str">
        <f t="shared" si="6"/>
        <v/>
      </c>
      <c r="AH22" t="str">
        <f t="shared" si="7"/>
        <v/>
      </c>
      <c r="AI22" t="str">
        <f t="shared" si="8"/>
        <v/>
      </c>
      <c r="AJ22" t="str">
        <f t="shared" si="9"/>
        <v/>
      </c>
      <c r="AK22" t="str">
        <f t="shared" si="10"/>
        <v/>
      </c>
      <c r="AL22" t="str">
        <f t="shared" si="11"/>
        <v/>
      </c>
      <c r="AM22" t="str">
        <f t="shared" si="12"/>
        <v/>
      </c>
      <c r="AN22" t="str">
        <f t="shared" si="13"/>
        <v/>
      </c>
      <c r="AO22" t="str">
        <f t="shared" si="14"/>
        <v/>
      </c>
      <c r="AP22" t="str">
        <f t="shared" si="15"/>
        <v/>
      </c>
      <c r="AQ22" t="str">
        <f t="shared" si="16"/>
        <v/>
      </c>
      <c r="AR22" t="str">
        <f t="shared" si="17"/>
        <v/>
      </c>
      <c r="AS22" t="str">
        <f t="shared" si="18"/>
        <v/>
      </c>
      <c r="AT22" t="str">
        <f t="shared" si="19"/>
        <v/>
      </c>
      <c r="AU22" t="str">
        <f t="shared" si="20"/>
        <v/>
      </c>
      <c r="AV22" t="str">
        <f t="shared" si="21"/>
        <v/>
      </c>
      <c r="AW22" t="str">
        <f t="shared" si="22"/>
        <v/>
      </c>
    </row>
    <row r="23" spans="1:49" x14ac:dyDescent="0.25">
      <c r="A23" t="s">
        <v>25</v>
      </c>
      <c r="B23">
        <f>SELECT!G22</f>
        <v>0</v>
      </c>
      <c r="C23">
        <f>SELECT!H22</f>
        <v>0</v>
      </c>
      <c r="D23">
        <f>SELECT!I22</f>
        <v>0</v>
      </c>
      <c r="E23">
        <f>SELECT!J22</f>
        <v>0</v>
      </c>
      <c r="F23">
        <f>SELECT!K22</f>
        <v>0</v>
      </c>
      <c r="G23">
        <f>SELECT!L22</f>
        <v>0</v>
      </c>
      <c r="H23">
        <f>SELECT!M22</f>
        <v>0</v>
      </c>
      <c r="I23">
        <f>SELECT!N22</f>
        <v>0</v>
      </c>
      <c r="J23">
        <f>SELECT!O22</f>
        <v>0</v>
      </c>
      <c r="K23">
        <f>SELECT!P22</f>
        <v>0</v>
      </c>
      <c r="L23">
        <f>SELECT!Q22</f>
        <v>0</v>
      </c>
      <c r="M23">
        <f>SELECT!R22</f>
        <v>0</v>
      </c>
      <c r="N23">
        <f>SELECT!S22</f>
        <v>0</v>
      </c>
      <c r="O23">
        <f>SELECT!T22</f>
        <v>0</v>
      </c>
      <c r="P23">
        <f>SELECT!U22</f>
        <v>0</v>
      </c>
      <c r="Q23">
        <f>SELECT!V22</f>
        <v>0</v>
      </c>
      <c r="R23">
        <f>SELECT!W22</f>
        <v>0</v>
      </c>
      <c r="S23">
        <f>SELECT!X22</f>
        <v>0</v>
      </c>
      <c r="T23">
        <f>SELECT!Y22</f>
        <v>0</v>
      </c>
      <c r="U23">
        <f>SELECT!Z22</f>
        <v>0</v>
      </c>
      <c r="V23">
        <f>SELECT!AA22</f>
        <v>0</v>
      </c>
      <c r="W23">
        <f>SELECT!AB22</f>
        <v>0</v>
      </c>
      <c r="X23">
        <f>SELECT!AC22</f>
        <v>0</v>
      </c>
      <c r="Y23">
        <f>SELECT!AD22</f>
        <v>0</v>
      </c>
      <c r="Z23" t="str">
        <f t="shared" si="1"/>
        <v/>
      </c>
      <c r="AA23" t="str">
        <f t="shared" si="2"/>
        <v/>
      </c>
      <c r="AB23" t="str">
        <f t="shared" si="23"/>
        <v/>
      </c>
      <c r="AC23" t="str">
        <f t="shared" si="24"/>
        <v/>
      </c>
      <c r="AD23" t="str">
        <f t="shared" si="3"/>
        <v/>
      </c>
      <c r="AE23" t="str">
        <f t="shared" si="4"/>
        <v/>
      </c>
      <c r="AF23" t="str">
        <f t="shared" si="5"/>
        <v/>
      </c>
      <c r="AG23" t="str">
        <f t="shared" si="6"/>
        <v/>
      </c>
      <c r="AH23" t="str">
        <f t="shared" si="7"/>
        <v/>
      </c>
      <c r="AI23" t="str">
        <f t="shared" si="8"/>
        <v/>
      </c>
      <c r="AJ23" t="str">
        <f t="shared" si="9"/>
        <v/>
      </c>
      <c r="AK23" t="str">
        <f t="shared" si="10"/>
        <v/>
      </c>
      <c r="AL23" t="str">
        <f t="shared" si="11"/>
        <v/>
      </c>
      <c r="AM23" t="str">
        <f t="shared" si="12"/>
        <v/>
      </c>
      <c r="AN23" t="str">
        <f t="shared" si="13"/>
        <v/>
      </c>
      <c r="AO23" t="str">
        <f t="shared" si="14"/>
        <v/>
      </c>
      <c r="AP23" t="str">
        <f t="shared" si="15"/>
        <v/>
      </c>
      <c r="AQ23" t="str">
        <f t="shared" si="16"/>
        <v/>
      </c>
      <c r="AR23" t="str">
        <f t="shared" si="17"/>
        <v/>
      </c>
      <c r="AS23" t="str">
        <f t="shared" si="18"/>
        <v/>
      </c>
      <c r="AT23" t="str">
        <f t="shared" si="19"/>
        <v/>
      </c>
      <c r="AU23" t="str">
        <f t="shared" si="20"/>
        <v/>
      </c>
      <c r="AV23" t="str">
        <f t="shared" si="21"/>
        <v/>
      </c>
      <c r="AW23" t="str">
        <f t="shared" si="22"/>
        <v/>
      </c>
    </row>
    <row r="24" spans="1:49" x14ac:dyDescent="0.25">
      <c r="A24" t="s">
        <v>26</v>
      </c>
      <c r="B24">
        <f>SELECT!G23</f>
        <v>0</v>
      </c>
      <c r="C24">
        <f>SELECT!H23</f>
        <v>0</v>
      </c>
      <c r="D24">
        <f>SELECT!I23</f>
        <v>0</v>
      </c>
      <c r="E24">
        <f>SELECT!J23</f>
        <v>0</v>
      </c>
      <c r="F24">
        <f>SELECT!K23</f>
        <v>0</v>
      </c>
      <c r="G24">
        <f>SELECT!L23</f>
        <v>0</v>
      </c>
      <c r="H24">
        <f>SELECT!M23</f>
        <v>0</v>
      </c>
      <c r="I24">
        <f>SELECT!N23</f>
        <v>0</v>
      </c>
      <c r="J24">
        <f>SELECT!O23</f>
        <v>0</v>
      </c>
      <c r="K24">
        <f>SELECT!P23</f>
        <v>0</v>
      </c>
      <c r="L24">
        <f>SELECT!Q23</f>
        <v>0</v>
      </c>
      <c r="M24">
        <f>SELECT!R23</f>
        <v>0</v>
      </c>
      <c r="N24">
        <f>SELECT!S23</f>
        <v>0</v>
      </c>
      <c r="O24">
        <f>SELECT!T23</f>
        <v>0</v>
      </c>
      <c r="P24">
        <f>SELECT!U23</f>
        <v>0</v>
      </c>
      <c r="Q24">
        <f>SELECT!V23</f>
        <v>0</v>
      </c>
      <c r="R24">
        <f>SELECT!W23</f>
        <v>0</v>
      </c>
      <c r="S24">
        <f>SELECT!X23</f>
        <v>0</v>
      </c>
      <c r="T24">
        <f>SELECT!Y23</f>
        <v>0</v>
      </c>
      <c r="U24">
        <f>SELECT!Z23</f>
        <v>0</v>
      </c>
      <c r="V24">
        <f>SELECT!AA23</f>
        <v>0</v>
      </c>
      <c r="W24">
        <f>SELECT!AB23</f>
        <v>0</v>
      </c>
      <c r="X24">
        <f>SELECT!AC23</f>
        <v>0</v>
      </c>
      <c r="Y24">
        <f>SELECT!AD23</f>
        <v>0</v>
      </c>
      <c r="Z24" t="str">
        <f t="shared" si="1"/>
        <v/>
      </c>
      <c r="AA24" t="str">
        <f t="shared" si="2"/>
        <v/>
      </c>
      <c r="AB24" t="str">
        <f t="shared" si="23"/>
        <v/>
      </c>
      <c r="AC24" t="str">
        <f t="shared" si="24"/>
        <v/>
      </c>
      <c r="AD24" t="str">
        <f t="shared" si="3"/>
        <v/>
      </c>
      <c r="AE24" t="str">
        <f t="shared" si="4"/>
        <v/>
      </c>
      <c r="AF24" t="str">
        <f t="shared" si="5"/>
        <v/>
      </c>
      <c r="AG24" t="str">
        <f t="shared" si="6"/>
        <v/>
      </c>
      <c r="AH24" t="str">
        <f t="shared" si="7"/>
        <v/>
      </c>
      <c r="AI24" t="str">
        <f t="shared" si="8"/>
        <v/>
      </c>
      <c r="AJ24" t="str">
        <f t="shared" si="9"/>
        <v/>
      </c>
      <c r="AK24" t="str">
        <f t="shared" si="10"/>
        <v/>
      </c>
      <c r="AL24" t="str">
        <f t="shared" si="11"/>
        <v/>
      </c>
      <c r="AM24" t="str">
        <f t="shared" si="12"/>
        <v/>
      </c>
      <c r="AN24" t="str">
        <f t="shared" si="13"/>
        <v/>
      </c>
      <c r="AO24" t="str">
        <f t="shared" si="14"/>
        <v/>
      </c>
      <c r="AP24" t="str">
        <f t="shared" si="15"/>
        <v/>
      </c>
      <c r="AQ24" t="str">
        <f t="shared" si="16"/>
        <v/>
      </c>
      <c r="AR24" t="str">
        <f t="shared" si="17"/>
        <v/>
      </c>
      <c r="AS24" t="str">
        <f t="shared" si="18"/>
        <v/>
      </c>
      <c r="AT24" t="str">
        <f t="shared" si="19"/>
        <v/>
      </c>
      <c r="AU24" t="str">
        <f t="shared" si="20"/>
        <v/>
      </c>
      <c r="AV24" t="str">
        <f t="shared" si="21"/>
        <v/>
      </c>
      <c r="AW24" t="str">
        <f t="shared" si="22"/>
        <v/>
      </c>
    </row>
    <row r="25" spans="1:49" x14ac:dyDescent="0.25">
      <c r="A25" t="s">
        <v>27</v>
      </c>
      <c r="B25">
        <f>SELECT!G24</f>
        <v>0</v>
      </c>
      <c r="C25">
        <f>SELECT!H24</f>
        <v>0</v>
      </c>
      <c r="D25">
        <f>SELECT!I24</f>
        <v>0</v>
      </c>
      <c r="E25">
        <f>SELECT!J24</f>
        <v>0</v>
      </c>
      <c r="F25">
        <f>SELECT!K24</f>
        <v>0</v>
      </c>
      <c r="G25">
        <f>SELECT!L24</f>
        <v>0</v>
      </c>
      <c r="H25">
        <f>SELECT!M24</f>
        <v>0</v>
      </c>
      <c r="I25">
        <f>SELECT!N24</f>
        <v>0</v>
      </c>
      <c r="J25">
        <f>SELECT!O24</f>
        <v>0</v>
      </c>
      <c r="K25">
        <f>SELECT!P24</f>
        <v>0</v>
      </c>
      <c r="L25">
        <f>SELECT!Q24</f>
        <v>0</v>
      </c>
      <c r="M25">
        <f>SELECT!R24</f>
        <v>0</v>
      </c>
      <c r="N25">
        <f>SELECT!S24</f>
        <v>0</v>
      </c>
      <c r="O25">
        <f>SELECT!T24</f>
        <v>0</v>
      </c>
      <c r="P25">
        <f>SELECT!U24</f>
        <v>0</v>
      </c>
      <c r="Q25">
        <f>SELECT!V24</f>
        <v>0</v>
      </c>
      <c r="R25">
        <f>SELECT!W24</f>
        <v>0</v>
      </c>
      <c r="S25">
        <f>SELECT!X24</f>
        <v>0</v>
      </c>
      <c r="T25">
        <f>SELECT!Y24</f>
        <v>0</v>
      </c>
      <c r="U25">
        <f>SELECT!Z24</f>
        <v>0</v>
      </c>
      <c r="V25">
        <f>SELECT!AA24</f>
        <v>0</v>
      </c>
      <c r="W25">
        <f>SELECT!AB24</f>
        <v>0</v>
      </c>
      <c r="X25">
        <f>SELECT!AC24</f>
        <v>0</v>
      </c>
      <c r="Y25">
        <f>SELECT!AD24</f>
        <v>0</v>
      </c>
      <c r="Z25" t="str">
        <f t="shared" si="1"/>
        <v/>
      </c>
      <c r="AA25" t="str">
        <f t="shared" si="2"/>
        <v/>
      </c>
      <c r="AB25" t="str">
        <f t="shared" si="23"/>
        <v/>
      </c>
      <c r="AC25" t="str">
        <f t="shared" si="24"/>
        <v/>
      </c>
      <c r="AD25" t="str">
        <f t="shared" si="3"/>
        <v/>
      </c>
      <c r="AE25" t="str">
        <f t="shared" si="4"/>
        <v/>
      </c>
      <c r="AF25" t="str">
        <f t="shared" si="5"/>
        <v/>
      </c>
      <c r="AG25" t="str">
        <f t="shared" si="6"/>
        <v/>
      </c>
      <c r="AH25" t="str">
        <f t="shared" si="7"/>
        <v/>
      </c>
      <c r="AI25" t="str">
        <f t="shared" si="8"/>
        <v/>
      </c>
      <c r="AJ25" t="str">
        <f t="shared" si="9"/>
        <v/>
      </c>
      <c r="AK25" t="str">
        <f t="shared" si="10"/>
        <v/>
      </c>
      <c r="AL25" t="str">
        <f t="shared" si="11"/>
        <v/>
      </c>
      <c r="AM25" t="str">
        <f t="shared" si="12"/>
        <v/>
      </c>
      <c r="AN25" t="str">
        <f t="shared" si="13"/>
        <v/>
      </c>
      <c r="AO25" t="str">
        <f t="shared" si="14"/>
        <v/>
      </c>
      <c r="AP25" t="str">
        <f t="shared" si="15"/>
        <v/>
      </c>
      <c r="AQ25" t="str">
        <f t="shared" si="16"/>
        <v/>
      </c>
      <c r="AR25" t="str">
        <f t="shared" si="17"/>
        <v/>
      </c>
      <c r="AS25" t="str">
        <f t="shared" si="18"/>
        <v/>
      </c>
      <c r="AT25" t="str">
        <f t="shared" si="19"/>
        <v/>
      </c>
      <c r="AU25" t="str">
        <f t="shared" si="20"/>
        <v/>
      </c>
      <c r="AV25" t="str">
        <f t="shared" si="21"/>
        <v/>
      </c>
      <c r="AW25" t="str">
        <f t="shared" si="22"/>
        <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2"/>
  <sheetViews>
    <sheetView topLeftCell="A21" workbookViewId="0">
      <selection activeCell="N36" sqref="N36"/>
    </sheetView>
  </sheetViews>
  <sheetFormatPr baseColWidth="10" defaultRowHeight="15" x14ac:dyDescent="0.25"/>
  <cols>
    <col min="1" max="1" width="29.7109375" bestFit="1" customWidth="1"/>
  </cols>
  <sheetData>
    <row r="1" spans="1:15" x14ac:dyDescent="0.25">
      <c r="A1" t="s">
        <v>183</v>
      </c>
      <c r="B1" t="s">
        <v>51</v>
      </c>
      <c r="C1" t="s">
        <v>430</v>
      </c>
      <c r="D1" t="s">
        <v>431</v>
      </c>
      <c r="E1" t="s">
        <v>432</v>
      </c>
      <c r="F1" t="s">
        <v>455</v>
      </c>
      <c r="G1" t="s">
        <v>459</v>
      </c>
      <c r="H1" t="s">
        <v>457</v>
      </c>
      <c r="I1" t="s">
        <v>125</v>
      </c>
      <c r="J1" t="s">
        <v>444</v>
      </c>
      <c r="K1" t="s">
        <v>453</v>
      </c>
      <c r="L1" t="s">
        <v>61</v>
      </c>
      <c r="M1" t="s">
        <v>62</v>
      </c>
      <c r="N1" t="s">
        <v>116</v>
      </c>
      <c r="O1" t="s">
        <v>592</v>
      </c>
    </row>
    <row r="2" spans="1:15" x14ac:dyDescent="0.25">
      <c r="A2" t="s">
        <v>184</v>
      </c>
      <c r="B2" t="s">
        <v>375</v>
      </c>
      <c r="C2" t="s">
        <v>375</v>
      </c>
      <c r="D2" t="s">
        <v>375</v>
      </c>
      <c r="E2" t="s">
        <v>375</v>
      </c>
      <c r="F2" t="s">
        <v>375</v>
      </c>
      <c r="G2" t="s">
        <v>375</v>
      </c>
      <c r="H2" t="s">
        <v>375</v>
      </c>
      <c r="I2" t="s">
        <v>375</v>
      </c>
      <c r="K2" t="s">
        <v>375</v>
      </c>
      <c r="L2" t="s">
        <v>375</v>
      </c>
      <c r="M2" t="s">
        <v>375</v>
      </c>
      <c r="N2" t="s">
        <v>375</v>
      </c>
      <c r="O2" t="s">
        <v>375</v>
      </c>
    </row>
    <row r="3" spans="1:15" x14ac:dyDescent="0.25">
      <c r="A3" t="s">
        <v>185</v>
      </c>
      <c r="B3" t="s">
        <v>376</v>
      </c>
      <c r="C3" t="s">
        <v>376</v>
      </c>
      <c r="D3" t="s">
        <v>376</v>
      </c>
      <c r="E3" t="s">
        <v>376</v>
      </c>
      <c r="F3" t="s">
        <v>376</v>
      </c>
      <c r="G3" t="s">
        <v>376</v>
      </c>
      <c r="H3" t="s">
        <v>376</v>
      </c>
      <c r="I3" t="s">
        <v>376</v>
      </c>
      <c r="K3" t="s">
        <v>376</v>
      </c>
      <c r="L3" t="s">
        <v>376</v>
      </c>
      <c r="M3" t="s">
        <v>376</v>
      </c>
      <c r="N3" t="s">
        <v>376</v>
      </c>
      <c r="O3" t="s">
        <v>376</v>
      </c>
    </row>
    <row r="4" spans="1:15" x14ac:dyDescent="0.25">
      <c r="A4" t="s">
        <v>186</v>
      </c>
      <c r="B4" t="s">
        <v>377</v>
      </c>
      <c r="C4" t="s">
        <v>377</v>
      </c>
      <c r="D4" t="s">
        <v>377</v>
      </c>
      <c r="E4" t="s">
        <v>377</v>
      </c>
      <c r="F4" t="s">
        <v>377</v>
      </c>
      <c r="G4" t="s">
        <v>377</v>
      </c>
      <c r="H4" t="s">
        <v>377</v>
      </c>
      <c r="I4" t="s">
        <v>377</v>
      </c>
      <c r="K4" t="s">
        <v>377</v>
      </c>
      <c r="L4" t="s">
        <v>377</v>
      </c>
      <c r="M4" t="s">
        <v>377</v>
      </c>
      <c r="N4" t="s">
        <v>377</v>
      </c>
      <c r="O4" t="s">
        <v>377</v>
      </c>
    </row>
    <row r="5" spans="1:15" x14ac:dyDescent="0.25">
      <c r="A5" t="s">
        <v>187</v>
      </c>
      <c r="B5" t="s">
        <v>378</v>
      </c>
      <c r="C5" t="s">
        <v>378</v>
      </c>
      <c r="D5" t="s">
        <v>378</v>
      </c>
      <c r="E5" t="s">
        <v>378</v>
      </c>
      <c r="F5" t="s">
        <v>378</v>
      </c>
      <c r="G5" t="s">
        <v>378</v>
      </c>
      <c r="H5" t="s">
        <v>378</v>
      </c>
      <c r="I5" t="s">
        <v>378</v>
      </c>
      <c r="K5" t="s">
        <v>378</v>
      </c>
      <c r="L5" t="s">
        <v>378</v>
      </c>
      <c r="M5" t="s">
        <v>378</v>
      </c>
      <c r="N5" t="s">
        <v>378</v>
      </c>
      <c r="O5" t="s">
        <v>378</v>
      </c>
    </row>
    <row r="6" spans="1:15" x14ac:dyDescent="0.25">
      <c r="A6" t="s">
        <v>188</v>
      </c>
      <c r="B6" t="s">
        <v>379</v>
      </c>
      <c r="C6" t="s">
        <v>379</v>
      </c>
      <c r="D6" t="s">
        <v>379</v>
      </c>
      <c r="E6" t="s">
        <v>379</v>
      </c>
      <c r="F6" t="s">
        <v>379</v>
      </c>
      <c r="G6" t="s">
        <v>379</v>
      </c>
      <c r="H6" t="s">
        <v>379</v>
      </c>
      <c r="I6" t="s">
        <v>379</v>
      </c>
      <c r="K6" t="s">
        <v>379</v>
      </c>
      <c r="L6" t="s">
        <v>379</v>
      </c>
      <c r="M6" t="s">
        <v>379</v>
      </c>
      <c r="N6" t="s">
        <v>379</v>
      </c>
      <c r="O6" t="s">
        <v>379</v>
      </c>
    </row>
    <row r="7" spans="1:15" x14ac:dyDescent="0.25">
      <c r="A7" t="s">
        <v>189</v>
      </c>
      <c r="B7" t="s">
        <v>380</v>
      </c>
      <c r="C7" t="s">
        <v>380</v>
      </c>
      <c r="D7" t="s">
        <v>380</v>
      </c>
      <c r="E7" t="s">
        <v>380</v>
      </c>
      <c r="F7" t="s">
        <v>380</v>
      </c>
      <c r="G7" t="s">
        <v>380</v>
      </c>
      <c r="H7" t="s">
        <v>380</v>
      </c>
      <c r="I7" t="s">
        <v>380</v>
      </c>
      <c r="K7" t="s">
        <v>380</v>
      </c>
      <c r="L7" t="s">
        <v>380</v>
      </c>
      <c r="M7" t="s">
        <v>380</v>
      </c>
      <c r="N7" t="s">
        <v>380</v>
      </c>
      <c r="O7" t="s">
        <v>380</v>
      </c>
    </row>
    <row r="8" spans="1:15" x14ac:dyDescent="0.25">
      <c r="A8" t="s">
        <v>190</v>
      </c>
      <c r="B8" t="s">
        <v>381</v>
      </c>
      <c r="C8" t="s">
        <v>381</v>
      </c>
      <c r="D8" t="s">
        <v>381</v>
      </c>
      <c r="E8" t="s">
        <v>381</v>
      </c>
      <c r="F8" t="s">
        <v>381</v>
      </c>
      <c r="G8" t="s">
        <v>381</v>
      </c>
      <c r="H8" t="s">
        <v>381</v>
      </c>
      <c r="I8" t="s">
        <v>381</v>
      </c>
      <c r="K8" t="s">
        <v>381</v>
      </c>
      <c r="L8" t="s">
        <v>381</v>
      </c>
      <c r="M8" t="s">
        <v>381</v>
      </c>
      <c r="N8" t="s">
        <v>381</v>
      </c>
      <c r="O8" t="s">
        <v>381</v>
      </c>
    </row>
    <row r="9" spans="1:15" x14ac:dyDescent="0.25">
      <c r="A9" t="s">
        <v>191</v>
      </c>
      <c r="B9" t="s">
        <v>382</v>
      </c>
      <c r="C9" t="s">
        <v>382</v>
      </c>
      <c r="D9" t="s">
        <v>382</v>
      </c>
      <c r="E9" t="s">
        <v>382</v>
      </c>
      <c r="F9" t="s">
        <v>382</v>
      </c>
      <c r="G9" t="s">
        <v>382</v>
      </c>
      <c r="H9" t="s">
        <v>382</v>
      </c>
      <c r="I9" t="s">
        <v>382</v>
      </c>
      <c r="K9" t="s">
        <v>382</v>
      </c>
      <c r="L9" t="s">
        <v>382</v>
      </c>
      <c r="M9" t="s">
        <v>382</v>
      </c>
      <c r="N9" t="s">
        <v>382</v>
      </c>
      <c r="O9" t="s">
        <v>382</v>
      </c>
    </row>
    <row r="10" spans="1:15" x14ac:dyDescent="0.25">
      <c r="A10" t="s">
        <v>192</v>
      </c>
      <c r="B10" t="s">
        <v>383</v>
      </c>
      <c r="C10" t="s">
        <v>383</v>
      </c>
      <c r="D10" t="s">
        <v>383</v>
      </c>
      <c r="E10" t="s">
        <v>383</v>
      </c>
      <c r="F10" t="s">
        <v>383</v>
      </c>
      <c r="G10" t="s">
        <v>383</v>
      </c>
      <c r="H10" t="s">
        <v>383</v>
      </c>
      <c r="I10" t="s">
        <v>383</v>
      </c>
      <c r="K10" t="s">
        <v>383</v>
      </c>
      <c r="L10" t="s">
        <v>383</v>
      </c>
      <c r="M10" t="s">
        <v>383</v>
      </c>
      <c r="N10" t="s">
        <v>383</v>
      </c>
      <c r="O10" t="s">
        <v>383</v>
      </c>
    </row>
    <row r="11" spans="1:15" x14ac:dyDescent="0.25">
      <c r="A11" t="s">
        <v>193</v>
      </c>
      <c r="B11" t="s">
        <v>384</v>
      </c>
      <c r="C11" t="s">
        <v>384</v>
      </c>
      <c r="D11" t="s">
        <v>384</v>
      </c>
      <c r="E11" t="s">
        <v>384</v>
      </c>
      <c r="F11" t="s">
        <v>384</v>
      </c>
      <c r="G11" t="s">
        <v>384</v>
      </c>
      <c r="H11" t="s">
        <v>384</v>
      </c>
      <c r="I11" t="s">
        <v>384</v>
      </c>
      <c r="K11" t="s">
        <v>384</v>
      </c>
      <c r="L11" t="s">
        <v>384</v>
      </c>
      <c r="M11" t="s">
        <v>384</v>
      </c>
      <c r="N11" t="s">
        <v>384</v>
      </c>
      <c r="O11" t="s">
        <v>384</v>
      </c>
    </row>
    <row r="12" spans="1:15" x14ac:dyDescent="0.25">
      <c r="A12" t="s">
        <v>194</v>
      </c>
      <c r="B12" t="s">
        <v>385</v>
      </c>
      <c r="C12" t="s">
        <v>385</v>
      </c>
      <c r="D12" t="s">
        <v>385</v>
      </c>
      <c r="E12" t="s">
        <v>385</v>
      </c>
      <c r="F12" t="s">
        <v>385</v>
      </c>
      <c r="G12" t="s">
        <v>385</v>
      </c>
      <c r="H12" t="s">
        <v>385</v>
      </c>
      <c r="I12" t="s">
        <v>385</v>
      </c>
      <c r="K12" t="s">
        <v>385</v>
      </c>
      <c r="L12" t="s">
        <v>385</v>
      </c>
      <c r="M12" t="s">
        <v>385</v>
      </c>
      <c r="N12" t="s">
        <v>385</v>
      </c>
      <c r="O12" t="s">
        <v>385</v>
      </c>
    </row>
    <row r="13" spans="1:15" x14ac:dyDescent="0.25">
      <c r="A13" t="s">
        <v>195</v>
      </c>
      <c r="B13" t="s">
        <v>386</v>
      </c>
      <c r="C13" t="s">
        <v>386</v>
      </c>
      <c r="D13" t="s">
        <v>386</v>
      </c>
      <c r="E13" t="s">
        <v>386</v>
      </c>
      <c r="F13" t="s">
        <v>386</v>
      </c>
      <c r="G13" t="s">
        <v>386</v>
      </c>
      <c r="H13" t="s">
        <v>386</v>
      </c>
      <c r="I13" t="s">
        <v>386</v>
      </c>
      <c r="K13" t="s">
        <v>386</v>
      </c>
      <c r="L13" t="s">
        <v>386</v>
      </c>
      <c r="M13" t="s">
        <v>386</v>
      </c>
      <c r="N13" t="s">
        <v>386</v>
      </c>
      <c r="O13" t="s">
        <v>386</v>
      </c>
    </row>
    <row r="14" spans="1:15" x14ac:dyDescent="0.25">
      <c r="A14" t="s">
        <v>196</v>
      </c>
      <c r="B14" t="s">
        <v>387</v>
      </c>
      <c r="C14" t="s">
        <v>387</v>
      </c>
      <c r="D14" t="s">
        <v>387</v>
      </c>
      <c r="E14" t="s">
        <v>387</v>
      </c>
      <c r="F14" t="s">
        <v>387</v>
      </c>
      <c r="G14" t="s">
        <v>387</v>
      </c>
      <c r="H14" t="s">
        <v>387</v>
      </c>
      <c r="I14" t="s">
        <v>387</v>
      </c>
      <c r="K14" t="s">
        <v>387</v>
      </c>
      <c r="L14" t="s">
        <v>387</v>
      </c>
      <c r="M14" t="s">
        <v>387</v>
      </c>
      <c r="N14" t="s">
        <v>387</v>
      </c>
      <c r="O14" t="s">
        <v>387</v>
      </c>
    </row>
    <row r="15" spans="1:15" x14ac:dyDescent="0.25">
      <c r="A15" t="s">
        <v>197</v>
      </c>
      <c r="B15" t="s">
        <v>388</v>
      </c>
      <c r="C15" t="s">
        <v>388</v>
      </c>
      <c r="D15" t="s">
        <v>388</v>
      </c>
      <c r="E15" t="s">
        <v>388</v>
      </c>
      <c r="F15" t="s">
        <v>388</v>
      </c>
      <c r="G15" t="s">
        <v>388</v>
      </c>
      <c r="H15" t="s">
        <v>388</v>
      </c>
      <c r="I15" t="s">
        <v>388</v>
      </c>
      <c r="K15" t="s">
        <v>388</v>
      </c>
      <c r="L15" t="s">
        <v>388</v>
      </c>
      <c r="M15" t="s">
        <v>388</v>
      </c>
      <c r="N15" t="s">
        <v>388</v>
      </c>
      <c r="O15" t="s">
        <v>388</v>
      </c>
    </row>
    <row r="16" spans="1:15" x14ac:dyDescent="0.25">
      <c r="A16" t="s">
        <v>198</v>
      </c>
      <c r="B16" t="s">
        <v>389</v>
      </c>
      <c r="C16" t="s">
        <v>389</v>
      </c>
      <c r="D16" t="s">
        <v>389</v>
      </c>
      <c r="E16" t="s">
        <v>389</v>
      </c>
      <c r="F16" t="s">
        <v>389</v>
      </c>
      <c r="G16" t="s">
        <v>389</v>
      </c>
      <c r="H16" t="s">
        <v>389</v>
      </c>
      <c r="I16" t="s">
        <v>389</v>
      </c>
      <c r="K16" t="s">
        <v>389</v>
      </c>
      <c r="L16" t="s">
        <v>389</v>
      </c>
      <c r="M16" t="s">
        <v>389</v>
      </c>
      <c r="N16" t="s">
        <v>389</v>
      </c>
      <c r="O16" t="s">
        <v>389</v>
      </c>
    </row>
    <row r="17" spans="1:15" x14ac:dyDescent="0.25">
      <c r="A17" t="s">
        <v>199</v>
      </c>
      <c r="B17" t="s">
        <v>390</v>
      </c>
      <c r="C17" t="s">
        <v>390</v>
      </c>
      <c r="D17" t="s">
        <v>390</v>
      </c>
      <c r="E17" t="s">
        <v>390</v>
      </c>
      <c r="F17" t="s">
        <v>390</v>
      </c>
      <c r="G17" t="s">
        <v>390</v>
      </c>
      <c r="H17" t="s">
        <v>390</v>
      </c>
      <c r="I17" t="s">
        <v>390</v>
      </c>
      <c r="K17" t="s">
        <v>390</v>
      </c>
      <c r="L17" t="s">
        <v>390</v>
      </c>
      <c r="M17" t="s">
        <v>390</v>
      </c>
      <c r="N17" t="s">
        <v>390</v>
      </c>
      <c r="O17" t="s">
        <v>390</v>
      </c>
    </row>
    <row r="18" spans="1:15" x14ac:dyDescent="0.25">
      <c r="A18" t="s">
        <v>200</v>
      </c>
      <c r="B18" t="s">
        <v>391</v>
      </c>
      <c r="C18" t="s">
        <v>391</v>
      </c>
      <c r="D18" t="s">
        <v>391</v>
      </c>
      <c r="E18" t="s">
        <v>391</v>
      </c>
      <c r="F18" t="s">
        <v>391</v>
      </c>
      <c r="G18" t="s">
        <v>391</v>
      </c>
      <c r="H18" t="s">
        <v>391</v>
      </c>
      <c r="I18" t="s">
        <v>391</v>
      </c>
      <c r="K18" t="s">
        <v>391</v>
      </c>
      <c r="L18" t="s">
        <v>391</v>
      </c>
      <c r="M18" t="s">
        <v>391</v>
      </c>
      <c r="N18" t="s">
        <v>391</v>
      </c>
      <c r="O18" t="s">
        <v>391</v>
      </c>
    </row>
    <row r="19" spans="1:15" x14ac:dyDescent="0.25">
      <c r="A19" t="s">
        <v>201</v>
      </c>
      <c r="B19" t="s">
        <v>392</v>
      </c>
      <c r="C19" t="s">
        <v>392</v>
      </c>
      <c r="D19" t="s">
        <v>392</v>
      </c>
      <c r="E19" t="s">
        <v>392</v>
      </c>
      <c r="F19" t="s">
        <v>392</v>
      </c>
      <c r="G19" t="s">
        <v>392</v>
      </c>
      <c r="H19" t="s">
        <v>392</v>
      </c>
      <c r="I19" t="s">
        <v>392</v>
      </c>
      <c r="K19" t="s">
        <v>392</v>
      </c>
      <c r="L19" t="s">
        <v>392</v>
      </c>
      <c r="M19" t="s">
        <v>392</v>
      </c>
      <c r="N19" t="s">
        <v>392</v>
      </c>
      <c r="O19" t="s">
        <v>392</v>
      </c>
    </row>
    <row r="20" spans="1:15" x14ac:dyDescent="0.25">
      <c r="A20" t="s">
        <v>202</v>
      </c>
      <c r="B20" t="s">
        <v>393</v>
      </c>
      <c r="C20" t="s">
        <v>393</v>
      </c>
      <c r="D20" t="s">
        <v>393</v>
      </c>
      <c r="E20" t="s">
        <v>393</v>
      </c>
      <c r="F20" t="s">
        <v>393</v>
      </c>
      <c r="G20" t="s">
        <v>393</v>
      </c>
      <c r="H20" t="s">
        <v>393</v>
      </c>
      <c r="I20" t="s">
        <v>393</v>
      </c>
      <c r="K20" t="s">
        <v>393</v>
      </c>
      <c r="L20" t="s">
        <v>393</v>
      </c>
      <c r="M20" t="s">
        <v>393</v>
      </c>
      <c r="N20" t="s">
        <v>393</v>
      </c>
      <c r="O20" t="s">
        <v>393</v>
      </c>
    </row>
    <row r="21" spans="1:15" x14ac:dyDescent="0.25">
      <c r="A21" t="s">
        <v>203</v>
      </c>
      <c r="B21" t="s">
        <v>394</v>
      </c>
      <c r="C21" t="s">
        <v>394</v>
      </c>
      <c r="D21" t="s">
        <v>394</v>
      </c>
      <c r="E21" t="s">
        <v>394</v>
      </c>
      <c r="F21" t="s">
        <v>394</v>
      </c>
      <c r="G21" t="s">
        <v>394</v>
      </c>
      <c r="H21" t="s">
        <v>394</v>
      </c>
      <c r="I21" t="s">
        <v>394</v>
      </c>
      <c r="K21" t="s">
        <v>394</v>
      </c>
      <c r="L21" t="s">
        <v>394</v>
      </c>
      <c r="M21" t="s">
        <v>394</v>
      </c>
      <c r="N21" t="s">
        <v>394</v>
      </c>
      <c r="O21" t="s">
        <v>394</v>
      </c>
    </row>
    <row r="22" spans="1:15" x14ac:dyDescent="0.25">
      <c r="A22" t="s">
        <v>204</v>
      </c>
      <c r="B22" t="s">
        <v>395</v>
      </c>
      <c r="C22" t="s">
        <v>395</v>
      </c>
      <c r="D22" t="s">
        <v>395</v>
      </c>
      <c r="E22" t="s">
        <v>395</v>
      </c>
      <c r="F22" t="s">
        <v>395</v>
      </c>
      <c r="G22" t="s">
        <v>395</v>
      </c>
      <c r="H22" t="s">
        <v>395</v>
      </c>
      <c r="I22" t="s">
        <v>395</v>
      </c>
      <c r="K22" t="s">
        <v>395</v>
      </c>
      <c r="L22" t="s">
        <v>395</v>
      </c>
      <c r="M22" t="s">
        <v>395</v>
      </c>
      <c r="N22" t="s">
        <v>395</v>
      </c>
      <c r="O22" t="s">
        <v>395</v>
      </c>
    </row>
    <row r="23" spans="1:15" x14ac:dyDescent="0.25">
      <c r="A23" t="s">
        <v>205</v>
      </c>
      <c r="B23" t="s">
        <v>396</v>
      </c>
      <c r="C23" t="s">
        <v>396</v>
      </c>
      <c r="D23" t="s">
        <v>396</v>
      </c>
      <c r="E23" t="s">
        <v>396</v>
      </c>
      <c r="F23" t="s">
        <v>396</v>
      </c>
      <c r="G23" t="s">
        <v>396</v>
      </c>
      <c r="H23" t="s">
        <v>396</v>
      </c>
      <c r="I23" t="s">
        <v>396</v>
      </c>
      <c r="K23" t="s">
        <v>396</v>
      </c>
      <c r="L23" t="s">
        <v>396</v>
      </c>
      <c r="M23" t="s">
        <v>396</v>
      </c>
      <c r="N23" t="s">
        <v>396</v>
      </c>
      <c r="O23" t="s">
        <v>396</v>
      </c>
    </row>
    <row r="24" spans="1:15" x14ac:dyDescent="0.25">
      <c r="A24" t="s">
        <v>206</v>
      </c>
      <c r="B24" t="s">
        <v>397</v>
      </c>
      <c r="C24" t="s">
        <v>397</v>
      </c>
      <c r="D24" t="s">
        <v>397</v>
      </c>
      <c r="E24" t="s">
        <v>397</v>
      </c>
      <c r="F24" t="s">
        <v>397</v>
      </c>
      <c r="G24" t="s">
        <v>397</v>
      </c>
      <c r="H24" t="s">
        <v>397</v>
      </c>
      <c r="I24" t="s">
        <v>397</v>
      </c>
      <c r="K24" t="s">
        <v>397</v>
      </c>
      <c r="L24" t="s">
        <v>397</v>
      </c>
      <c r="M24" t="s">
        <v>397</v>
      </c>
      <c r="N24" t="s">
        <v>397</v>
      </c>
      <c r="O24" t="s">
        <v>397</v>
      </c>
    </row>
    <row r="25" spans="1:15" x14ac:dyDescent="0.25">
      <c r="A25" t="s">
        <v>207</v>
      </c>
      <c r="B25" t="s">
        <v>398</v>
      </c>
      <c r="C25" t="s">
        <v>398</v>
      </c>
      <c r="D25" t="s">
        <v>398</v>
      </c>
      <c r="E25" t="s">
        <v>398</v>
      </c>
      <c r="F25" t="s">
        <v>398</v>
      </c>
      <c r="G25" t="s">
        <v>398</v>
      </c>
      <c r="H25" t="s">
        <v>398</v>
      </c>
      <c r="I25" t="s">
        <v>398</v>
      </c>
      <c r="K25" t="s">
        <v>398</v>
      </c>
      <c r="L25" t="s">
        <v>398</v>
      </c>
      <c r="M25" t="s">
        <v>398</v>
      </c>
      <c r="N25" t="s">
        <v>398</v>
      </c>
      <c r="O25" t="s">
        <v>398</v>
      </c>
    </row>
    <row r="26" spans="1:15" x14ac:dyDescent="0.25">
      <c r="A26" t="s">
        <v>208</v>
      </c>
      <c r="B26" t="s">
        <v>399</v>
      </c>
      <c r="C26" t="s">
        <v>399</v>
      </c>
      <c r="D26" t="s">
        <v>399</v>
      </c>
      <c r="E26" t="s">
        <v>399</v>
      </c>
      <c r="F26" t="s">
        <v>399</v>
      </c>
      <c r="G26" t="s">
        <v>399</v>
      </c>
      <c r="H26" t="s">
        <v>399</v>
      </c>
      <c r="I26" t="s">
        <v>399</v>
      </c>
      <c r="K26" t="s">
        <v>399</v>
      </c>
      <c r="L26" t="s">
        <v>399</v>
      </c>
      <c r="M26" t="s">
        <v>399</v>
      </c>
      <c r="N26" t="s">
        <v>399</v>
      </c>
      <c r="O26" t="s">
        <v>399</v>
      </c>
    </row>
    <row r="27" spans="1:15" x14ac:dyDescent="0.25">
      <c r="A27" t="s">
        <v>209</v>
      </c>
      <c r="B27" t="s">
        <v>400</v>
      </c>
      <c r="C27" t="s">
        <v>400</v>
      </c>
      <c r="D27" t="s">
        <v>400</v>
      </c>
      <c r="E27" t="s">
        <v>400</v>
      </c>
      <c r="F27" t="s">
        <v>400</v>
      </c>
      <c r="G27" t="s">
        <v>400</v>
      </c>
      <c r="H27" t="s">
        <v>400</v>
      </c>
      <c r="I27" t="s">
        <v>400</v>
      </c>
      <c r="K27" t="s">
        <v>400</v>
      </c>
      <c r="L27" t="s">
        <v>400</v>
      </c>
      <c r="M27" t="s">
        <v>400</v>
      </c>
      <c r="N27" t="s">
        <v>400</v>
      </c>
      <c r="O27" t="s">
        <v>400</v>
      </c>
    </row>
    <row r="28" spans="1:15" x14ac:dyDescent="0.25">
      <c r="A28" t="s">
        <v>210</v>
      </c>
      <c r="B28" s="215"/>
      <c r="C28" s="215"/>
      <c r="D28" s="215"/>
      <c r="E28" s="215" t="s">
        <v>401</v>
      </c>
      <c r="F28" s="215" t="s">
        <v>401</v>
      </c>
      <c r="G28" s="215" t="s">
        <v>401</v>
      </c>
      <c r="H28" s="215"/>
      <c r="I28" s="215"/>
      <c r="J28" s="215" t="s">
        <v>401</v>
      </c>
      <c r="K28" s="215" t="s">
        <v>401</v>
      </c>
      <c r="L28" s="215" t="s">
        <v>401</v>
      </c>
      <c r="M28" s="215" t="s">
        <v>401</v>
      </c>
      <c r="N28" s="215" t="s">
        <v>401</v>
      </c>
      <c r="O28" s="215" t="s">
        <v>401</v>
      </c>
    </row>
    <row r="29" spans="1:15" x14ac:dyDescent="0.25">
      <c r="A29" t="s">
        <v>211</v>
      </c>
      <c r="B29" s="215"/>
      <c r="C29" s="215"/>
      <c r="D29" s="215"/>
      <c r="E29" s="215" t="s">
        <v>402</v>
      </c>
      <c r="F29" s="215" t="s">
        <v>402</v>
      </c>
      <c r="G29" s="215" t="s">
        <v>402</v>
      </c>
      <c r="H29" s="215"/>
      <c r="I29" s="215"/>
      <c r="J29" s="215" t="s">
        <v>402</v>
      </c>
      <c r="K29" s="215" t="s">
        <v>402</v>
      </c>
      <c r="L29" s="215" t="s">
        <v>402</v>
      </c>
      <c r="M29" s="215" t="s">
        <v>402</v>
      </c>
      <c r="N29" s="215" t="s">
        <v>402</v>
      </c>
      <c r="O29" s="215" t="s">
        <v>402</v>
      </c>
    </row>
    <row r="30" spans="1:15" x14ac:dyDescent="0.25">
      <c r="A30" t="s">
        <v>212</v>
      </c>
      <c r="B30" s="215"/>
      <c r="C30" s="215"/>
      <c r="D30" s="215"/>
      <c r="E30" s="215" t="s">
        <v>403</v>
      </c>
      <c r="F30" s="215" t="s">
        <v>403</v>
      </c>
      <c r="G30" s="215" t="s">
        <v>403</v>
      </c>
      <c r="H30" s="215"/>
      <c r="I30" s="215"/>
      <c r="J30" s="215" t="s">
        <v>403</v>
      </c>
      <c r="K30" s="215" t="s">
        <v>403</v>
      </c>
      <c r="L30" s="215" t="s">
        <v>403</v>
      </c>
      <c r="M30" s="215" t="s">
        <v>403</v>
      </c>
      <c r="N30" s="215" t="s">
        <v>403</v>
      </c>
      <c r="O30" s="215" t="s">
        <v>403</v>
      </c>
    </row>
    <row r="31" spans="1:15" x14ac:dyDescent="0.25">
      <c r="A31" t="s">
        <v>213</v>
      </c>
      <c r="B31" s="215"/>
      <c r="C31" s="215"/>
      <c r="D31" s="215"/>
      <c r="E31" s="215" t="s">
        <v>404</v>
      </c>
      <c r="F31" s="215" t="s">
        <v>404</v>
      </c>
      <c r="G31" s="215" t="s">
        <v>404</v>
      </c>
      <c r="H31" s="215"/>
      <c r="I31" s="215"/>
      <c r="J31" s="215" t="s">
        <v>404</v>
      </c>
      <c r="K31" s="215" t="s">
        <v>404</v>
      </c>
      <c r="L31" s="215" t="s">
        <v>404</v>
      </c>
      <c r="M31" s="215" t="s">
        <v>404</v>
      </c>
      <c r="N31" s="215" t="s">
        <v>404</v>
      </c>
      <c r="O31" s="215" t="s">
        <v>404</v>
      </c>
    </row>
    <row r="32" spans="1:15" x14ac:dyDescent="0.25">
      <c r="A32" t="s">
        <v>214</v>
      </c>
      <c r="B32" s="215"/>
      <c r="C32" s="215"/>
      <c r="D32" s="215"/>
      <c r="E32" s="215" t="s">
        <v>405</v>
      </c>
      <c r="F32" s="215" t="s">
        <v>405</v>
      </c>
      <c r="G32" s="215" t="s">
        <v>405</v>
      </c>
      <c r="H32" s="215"/>
      <c r="I32" s="215"/>
      <c r="J32" s="215" t="s">
        <v>405</v>
      </c>
      <c r="K32" s="215" t="s">
        <v>405</v>
      </c>
      <c r="L32" s="215" t="s">
        <v>405</v>
      </c>
      <c r="M32" s="215" t="s">
        <v>405</v>
      </c>
      <c r="N32" s="215" t="s">
        <v>405</v>
      </c>
      <c r="O32" s="215" t="s">
        <v>405</v>
      </c>
    </row>
    <row r="33" spans="1:15" x14ac:dyDescent="0.25">
      <c r="A33" t="s">
        <v>215</v>
      </c>
      <c r="B33" s="215"/>
      <c r="C33" s="215"/>
      <c r="D33" s="215"/>
      <c r="E33" s="215" t="s">
        <v>406</v>
      </c>
      <c r="F33" s="215" t="s">
        <v>406</v>
      </c>
      <c r="G33" s="215" t="s">
        <v>406</v>
      </c>
      <c r="H33" s="215"/>
      <c r="I33" s="215"/>
      <c r="J33" s="215" t="s">
        <v>406</v>
      </c>
      <c r="K33" s="215" t="s">
        <v>406</v>
      </c>
      <c r="L33" s="215" t="s">
        <v>406</v>
      </c>
      <c r="M33" s="215" t="s">
        <v>406</v>
      </c>
      <c r="N33" s="215" t="s">
        <v>406</v>
      </c>
      <c r="O33" s="215" t="s">
        <v>406</v>
      </c>
    </row>
    <row r="34" spans="1:15" x14ac:dyDescent="0.25">
      <c r="A34" t="s">
        <v>216</v>
      </c>
      <c r="B34" s="215"/>
      <c r="C34" s="215"/>
      <c r="D34" s="215"/>
      <c r="E34" s="215" t="s">
        <v>407</v>
      </c>
      <c r="F34" s="215" t="s">
        <v>407</v>
      </c>
      <c r="G34" s="215" t="s">
        <v>407</v>
      </c>
      <c r="H34" s="215"/>
      <c r="I34" s="215"/>
      <c r="J34" s="215" t="s">
        <v>407</v>
      </c>
      <c r="K34" s="215" t="s">
        <v>407</v>
      </c>
      <c r="L34" s="215" t="s">
        <v>407</v>
      </c>
      <c r="M34" s="215" t="s">
        <v>407</v>
      </c>
      <c r="N34" s="215" t="s">
        <v>407</v>
      </c>
      <c r="O34" s="215" t="s">
        <v>407</v>
      </c>
    </row>
    <row r="35" spans="1:15" x14ac:dyDescent="0.25">
      <c r="A35" t="s">
        <v>217</v>
      </c>
      <c r="B35" s="215"/>
      <c r="C35" s="215"/>
      <c r="D35" s="215"/>
      <c r="E35" s="215" t="s">
        <v>408</v>
      </c>
      <c r="F35" s="215" t="s">
        <v>408</v>
      </c>
      <c r="G35" s="215" t="s">
        <v>408</v>
      </c>
      <c r="H35" s="215"/>
      <c r="I35" s="215"/>
      <c r="J35" s="215" t="s">
        <v>408</v>
      </c>
      <c r="K35" s="215" t="s">
        <v>408</v>
      </c>
      <c r="L35" s="215" t="s">
        <v>408</v>
      </c>
      <c r="M35" s="215" t="s">
        <v>408</v>
      </c>
      <c r="N35" s="215" t="s">
        <v>408</v>
      </c>
      <c r="O35" s="215" t="s">
        <v>408</v>
      </c>
    </row>
    <row r="36" spans="1:15" x14ac:dyDescent="0.25">
      <c r="A36" t="s">
        <v>218</v>
      </c>
      <c r="B36" s="215"/>
      <c r="C36" s="215"/>
      <c r="D36" s="215"/>
      <c r="E36" s="215" t="s">
        <v>409</v>
      </c>
      <c r="F36" s="215" t="s">
        <v>409</v>
      </c>
      <c r="G36" s="215" t="s">
        <v>409</v>
      </c>
      <c r="H36" s="215"/>
      <c r="I36" s="215"/>
      <c r="J36" s="215" t="s">
        <v>409</v>
      </c>
      <c r="K36" s="215" t="s">
        <v>409</v>
      </c>
      <c r="L36" s="215" t="s">
        <v>409</v>
      </c>
      <c r="M36" s="215" t="s">
        <v>409</v>
      </c>
      <c r="N36" s="215" t="s">
        <v>409</v>
      </c>
      <c r="O36" s="215" t="s">
        <v>409</v>
      </c>
    </row>
    <row r="37" spans="1:15" x14ac:dyDescent="0.25">
      <c r="A37" t="s">
        <v>219</v>
      </c>
      <c r="B37" s="215"/>
      <c r="C37" s="215"/>
      <c r="D37" s="215"/>
      <c r="E37" s="215" t="s">
        <v>410</v>
      </c>
      <c r="F37" s="215" t="s">
        <v>410</v>
      </c>
      <c r="G37" s="215" t="s">
        <v>410</v>
      </c>
      <c r="H37" s="215"/>
      <c r="I37" s="215"/>
      <c r="J37" s="215" t="s">
        <v>410</v>
      </c>
      <c r="K37" s="215" t="s">
        <v>410</v>
      </c>
      <c r="L37" s="215" t="s">
        <v>410</v>
      </c>
      <c r="M37" s="215" t="s">
        <v>410</v>
      </c>
      <c r="N37" s="215" t="s">
        <v>410</v>
      </c>
      <c r="O37" s="215" t="s">
        <v>410</v>
      </c>
    </row>
    <row r="38" spans="1:15" x14ac:dyDescent="0.25">
      <c r="A38" t="s">
        <v>220</v>
      </c>
      <c r="E38" t="s">
        <v>411</v>
      </c>
      <c r="N38" t="s">
        <v>411</v>
      </c>
      <c r="O38" t="s">
        <v>411</v>
      </c>
    </row>
    <row r="39" spans="1:15" x14ac:dyDescent="0.25">
      <c r="A39" t="s">
        <v>221</v>
      </c>
      <c r="B39" s="215"/>
      <c r="C39" s="215"/>
      <c r="D39" s="215"/>
      <c r="E39" s="215"/>
      <c r="F39" s="215" t="s">
        <v>412</v>
      </c>
      <c r="G39" s="215" t="s">
        <v>412</v>
      </c>
      <c r="H39" s="215"/>
      <c r="I39" s="215"/>
      <c r="J39" s="215" t="s">
        <v>412</v>
      </c>
      <c r="K39" s="215"/>
      <c r="L39" s="215"/>
      <c r="M39" s="215"/>
      <c r="N39" s="215" t="s">
        <v>412</v>
      </c>
      <c r="O39" s="215" t="s">
        <v>412</v>
      </c>
    </row>
    <row r="40" spans="1:15" x14ac:dyDescent="0.25">
      <c r="A40" t="s">
        <v>222</v>
      </c>
      <c r="B40" s="215" t="s">
        <v>413</v>
      </c>
      <c r="C40" s="215" t="s">
        <v>413</v>
      </c>
      <c r="D40" s="215" t="s">
        <v>413</v>
      </c>
      <c r="E40" s="215" t="s">
        <v>413</v>
      </c>
      <c r="F40" s="215" t="s">
        <v>413</v>
      </c>
      <c r="G40" s="215" t="s">
        <v>413</v>
      </c>
      <c r="H40" s="215" t="s">
        <v>413</v>
      </c>
      <c r="I40" s="215" t="s">
        <v>413</v>
      </c>
      <c r="J40" s="215" t="s">
        <v>413</v>
      </c>
      <c r="K40" s="215" t="s">
        <v>413</v>
      </c>
      <c r="L40" s="215" t="s">
        <v>413</v>
      </c>
      <c r="M40" s="215" t="s">
        <v>413</v>
      </c>
      <c r="N40" s="215" t="s">
        <v>413</v>
      </c>
      <c r="O40" s="215" t="s">
        <v>413</v>
      </c>
    </row>
    <row r="41" spans="1:15" x14ac:dyDescent="0.25">
      <c r="A41" t="s">
        <v>223</v>
      </c>
      <c r="B41" t="s">
        <v>414</v>
      </c>
      <c r="D41" t="s">
        <v>414</v>
      </c>
      <c r="E41" t="s">
        <v>414</v>
      </c>
      <c r="H41" t="s">
        <v>414</v>
      </c>
      <c r="I41" t="s">
        <v>414</v>
      </c>
      <c r="J41" t="s">
        <v>589</v>
      </c>
      <c r="O41" t="s">
        <v>414</v>
      </c>
    </row>
    <row r="42" spans="1:15" x14ac:dyDescent="0.25">
      <c r="A42" t="s">
        <v>224</v>
      </c>
      <c r="B42" t="s">
        <v>415</v>
      </c>
      <c r="D42" t="s">
        <v>415</v>
      </c>
      <c r="E42" t="s">
        <v>415</v>
      </c>
      <c r="H42" t="s">
        <v>415</v>
      </c>
      <c r="I42" t="s">
        <v>415</v>
      </c>
      <c r="J42" t="s">
        <v>590</v>
      </c>
      <c r="O42" t="s">
        <v>415</v>
      </c>
    </row>
    <row r="43" spans="1:15" x14ac:dyDescent="0.25">
      <c r="A43" t="s">
        <v>225</v>
      </c>
      <c r="B43" t="s">
        <v>416</v>
      </c>
      <c r="D43" t="s">
        <v>416</v>
      </c>
      <c r="E43" t="s">
        <v>416</v>
      </c>
      <c r="H43" t="s">
        <v>416</v>
      </c>
      <c r="I43" t="s">
        <v>416</v>
      </c>
      <c r="O43" t="s">
        <v>416</v>
      </c>
    </row>
    <row r="44" spans="1:15" x14ac:dyDescent="0.25">
      <c r="A44" t="s">
        <v>226</v>
      </c>
      <c r="B44" t="s">
        <v>417</v>
      </c>
      <c r="D44" t="s">
        <v>417</v>
      </c>
      <c r="E44" t="s">
        <v>417</v>
      </c>
      <c r="H44" t="s">
        <v>417</v>
      </c>
      <c r="I44" t="s">
        <v>417</v>
      </c>
      <c r="O44" t="s">
        <v>417</v>
      </c>
    </row>
    <row r="45" spans="1:15" x14ac:dyDescent="0.25">
      <c r="A45" t="s">
        <v>227</v>
      </c>
      <c r="B45" t="s">
        <v>418</v>
      </c>
      <c r="D45" t="s">
        <v>418</v>
      </c>
      <c r="E45" t="s">
        <v>418</v>
      </c>
      <c r="H45" t="s">
        <v>418</v>
      </c>
      <c r="I45" t="s">
        <v>418</v>
      </c>
      <c r="O45" t="s">
        <v>418</v>
      </c>
    </row>
    <row r="46" spans="1:15" x14ac:dyDescent="0.25">
      <c r="A46" t="s">
        <v>228</v>
      </c>
      <c r="B46" t="s">
        <v>419</v>
      </c>
      <c r="D46" t="s">
        <v>419</v>
      </c>
      <c r="E46" t="s">
        <v>419</v>
      </c>
      <c r="H46" t="s">
        <v>419</v>
      </c>
      <c r="I46" t="s">
        <v>419</v>
      </c>
      <c r="O46" t="s">
        <v>419</v>
      </c>
    </row>
    <row r="47" spans="1:15" x14ac:dyDescent="0.25">
      <c r="A47" t="s">
        <v>229</v>
      </c>
      <c r="B47" t="s">
        <v>383</v>
      </c>
      <c r="D47" t="s">
        <v>383</v>
      </c>
      <c r="E47" t="s">
        <v>383</v>
      </c>
      <c r="H47" t="s">
        <v>383</v>
      </c>
      <c r="I47" t="s">
        <v>383</v>
      </c>
      <c r="O47" t="s">
        <v>383</v>
      </c>
    </row>
    <row r="48" spans="1:15" x14ac:dyDescent="0.25">
      <c r="A48" t="s">
        <v>230</v>
      </c>
      <c r="B48" t="s">
        <v>420</v>
      </c>
      <c r="D48" t="s">
        <v>420</v>
      </c>
      <c r="E48" t="s">
        <v>420</v>
      </c>
      <c r="H48" t="s">
        <v>420</v>
      </c>
      <c r="I48" t="s">
        <v>420</v>
      </c>
      <c r="O48" t="s">
        <v>420</v>
      </c>
    </row>
    <row r="49" spans="1:15" x14ac:dyDescent="0.25">
      <c r="A49" t="s">
        <v>231</v>
      </c>
      <c r="B49" t="s">
        <v>421</v>
      </c>
      <c r="D49" t="s">
        <v>421</v>
      </c>
      <c r="E49" t="s">
        <v>421</v>
      </c>
      <c r="H49" t="s">
        <v>421</v>
      </c>
      <c r="I49" t="s">
        <v>421</v>
      </c>
      <c r="O49" t="s">
        <v>421</v>
      </c>
    </row>
    <row r="50" spans="1:15" x14ac:dyDescent="0.25">
      <c r="A50" t="s">
        <v>232</v>
      </c>
      <c r="B50" t="s">
        <v>389</v>
      </c>
      <c r="D50" t="s">
        <v>389</v>
      </c>
      <c r="E50" t="s">
        <v>389</v>
      </c>
      <c r="H50" t="s">
        <v>389</v>
      </c>
      <c r="I50" t="s">
        <v>389</v>
      </c>
      <c r="O50" t="s">
        <v>389</v>
      </c>
    </row>
    <row r="51" spans="1:15" x14ac:dyDescent="0.25">
      <c r="A51" t="s">
        <v>233</v>
      </c>
      <c r="B51" t="s">
        <v>422</v>
      </c>
      <c r="D51" t="s">
        <v>422</v>
      </c>
      <c r="E51" t="s">
        <v>422</v>
      </c>
      <c r="H51" t="s">
        <v>422</v>
      </c>
      <c r="I51" t="s">
        <v>422</v>
      </c>
      <c r="O51" t="s">
        <v>422</v>
      </c>
    </row>
    <row r="52" spans="1:15" x14ac:dyDescent="0.25">
      <c r="A52" t="s">
        <v>234</v>
      </c>
      <c r="B52" t="s">
        <v>423</v>
      </c>
      <c r="D52" t="s">
        <v>423</v>
      </c>
      <c r="E52" t="s">
        <v>423</v>
      </c>
      <c r="H52" t="s">
        <v>423</v>
      </c>
      <c r="I52" t="s">
        <v>423</v>
      </c>
      <c r="O52" t="s">
        <v>423</v>
      </c>
    </row>
    <row r="53" spans="1:15" x14ac:dyDescent="0.25">
      <c r="A53" t="s">
        <v>235</v>
      </c>
      <c r="K53" t="s">
        <v>424</v>
      </c>
      <c r="O53" t="s">
        <v>424</v>
      </c>
    </row>
    <row r="54" spans="1:15" x14ac:dyDescent="0.25">
      <c r="A54" t="s">
        <v>236</v>
      </c>
      <c r="B54" t="s">
        <v>395</v>
      </c>
      <c r="D54" t="s">
        <v>395</v>
      </c>
      <c r="E54" t="s">
        <v>395</v>
      </c>
      <c r="H54" t="s">
        <v>395</v>
      </c>
      <c r="I54" t="s">
        <v>395</v>
      </c>
      <c r="O54" t="s">
        <v>395</v>
      </c>
    </row>
    <row r="55" spans="1:15" x14ac:dyDescent="0.25">
      <c r="A55" t="s">
        <v>237</v>
      </c>
      <c r="B55" t="s">
        <v>425</v>
      </c>
      <c r="D55" t="s">
        <v>425</v>
      </c>
      <c r="E55" t="s">
        <v>425</v>
      </c>
      <c r="H55" t="s">
        <v>425</v>
      </c>
      <c r="I55" t="s">
        <v>425</v>
      </c>
      <c r="O55" t="s">
        <v>425</v>
      </c>
    </row>
    <row r="56" spans="1:15" x14ac:dyDescent="0.25">
      <c r="A56" t="s">
        <v>238</v>
      </c>
      <c r="B56" t="s">
        <v>426</v>
      </c>
      <c r="D56" t="s">
        <v>426</v>
      </c>
      <c r="E56" t="s">
        <v>426</v>
      </c>
      <c r="H56" t="s">
        <v>426</v>
      </c>
      <c r="I56" t="s">
        <v>426</v>
      </c>
      <c r="O56" t="s">
        <v>426</v>
      </c>
    </row>
    <row r="57" spans="1:15" x14ac:dyDescent="0.25">
      <c r="A57" t="s">
        <v>239</v>
      </c>
      <c r="B57" t="s">
        <v>427</v>
      </c>
      <c r="D57" t="s">
        <v>427</v>
      </c>
      <c r="E57" t="s">
        <v>427</v>
      </c>
      <c r="H57" t="s">
        <v>427</v>
      </c>
      <c r="I57" t="s">
        <v>427</v>
      </c>
      <c r="O57" t="s">
        <v>427</v>
      </c>
    </row>
    <row r="58" spans="1:15" x14ac:dyDescent="0.25">
      <c r="A58" t="s">
        <v>240</v>
      </c>
      <c r="B58" t="s">
        <v>428</v>
      </c>
      <c r="D58" t="s">
        <v>428</v>
      </c>
      <c r="E58" t="s">
        <v>428</v>
      </c>
      <c r="H58" t="s">
        <v>428</v>
      </c>
      <c r="I58" t="s">
        <v>428</v>
      </c>
      <c r="O58" t="s">
        <v>428</v>
      </c>
    </row>
    <row r="59" spans="1:15" x14ac:dyDescent="0.25">
      <c r="A59" t="s">
        <v>241</v>
      </c>
      <c r="B59" s="215" t="s">
        <v>429</v>
      </c>
      <c r="C59" s="215"/>
      <c r="D59" s="215"/>
      <c r="E59" s="215" t="s">
        <v>429</v>
      </c>
      <c r="F59" s="215"/>
      <c r="H59" s="215" t="s">
        <v>429</v>
      </c>
      <c r="I59" s="215" t="s">
        <v>429</v>
      </c>
      <c r="J59" s="215"/>
      <c r="K59" s="215"/>
      <c r="L59" s="215"/>
      <c r="M59" s="215"/>
      <c r="N59" s="215"/>
      <c r="O59" s="215" t="s">
        <v>429</v>
      </c>
    </row>
    <row r="60" spans="1:15" x14ac:dyDescent="0.25">
      <c r="A60" t="s">
        <v>242</v>
      </c>
      <c r="B60" s="215"/>
      <c r="C60" t="s">
        <v>441</v>
      </c>
      <c r="E60" t="s">
        <v>441</v>
      </c>
      <c r="F60" t="s">
        <v>441</v>
      </c>
      <c r="J60" t="s">
        <v>441</v>
      </c>
      <c r="K60" t="s">
        <v>441</v>
      </c>
      <c r="L60" t="s">
        <v>441</v>
      </c>
      <c r="M60" t="s">
        <v>441</v>
      </c>
      <c r="N60" t="s">
        <v>441</v>
      </c>
      <c r="O60" t="s">
        <v>441</v>
      </c>
    </row>
    <row r="61" spans="1:15" x14ac:dyDescent="0.25">
      <c r="A61" t="s">
        <v>243</v>
      </c>
    </row>
    <row r="62" spans="1:15" x14ac:dyDescent="0.25">
      <c r="A62" t="s">
        <v>244</v>
      </c>
    </row>
    <row r="63" spans="1:15" x14ac:dyDescent="0.25">
      <c r="A63" t="s">
        <v>245</v>
      </c>
    </row>
    <row r="64" spans="1:15" x14ac:dyDescent="0.25">
      <c r="A64" t="s">
        <v>246</v>
      </c>
    </row>
    <row r="65" spans="1:1" x14ac:dyDescent="0.25">
      <c r="A65" t="s">
        <v>247</v>
      </c>
    </row>
    <row r="66" spans="1:1" x14ac:dyDescent="0.25">
      <c r="A66" t="s">
        <v>248</v>
      </c>
    </row>
    <row r="67" spans="1:1" x14ac:dyDescent="0.25">
      <c r="A67" t="s">
        <v>249</v>
      </c>
    </row>
    <row r="68" spans="1:1" x14ac:dyDescent="0.25">
      <c r="A68" t="s">
        <v>250</v>
      </c>
    </row>
    <row r="69" spans="1:1" x14ac:dyDescent="0.25">
      <c r="A69" t="s">
        <v>251</v>
      </c>
    </row>
    <row r="70" spans="1:1" x14ac:dyDescent="0.25">
      <c r="A70" t="s">
        <v>252</v>
      </c>
    </row>
    <row r="71" spans="1:1" x14ac:dyDescent="0.25">
      <c r="A71" t="s">
        <v>253</v>
      </c>
    </row>
    <row r="72" spans="1:1" x14ac:dyDescent="0.25">
      <c r="A72" t="s">
        <v>254</v>
      </c>
    </row>
    <row r="73" spans="1:1" x14ac:dyDescent="0.25">
      <c r="A73" t="s">
        <v>255</v>
      </c>
    </row>
    <row r="74" spans="1:1" x14ac:dyDescent="0.25">
      <c r="A74" t="s">
        <v>256</v>
      </c>
    </row>
    <row r="75" spans="1:1" x14ac:dyDescent="0.25">
      <c r="A75" t="s">
        <v>257</v>
      </c>
    </row>
    <row r="76" spans="1:1" x14ac:dyDescent="0.25">
      <c r="A76" t="s">
        <v>258</v>
      </c>
    </row>
    <row r="77" spans="1:1" x14ac:dyDescent="0.25">
      <c r="A77" t="s">
        <v>259</v>
      </c>
    </row>
    <row r="78" spans="1:1" x14ac:dyDescent="0.25">
      <c r="A78" t="s">
        <v>260</v>
      </c>
    </row>
    <row r="79" spans="1:1" x14ac:dyDescent="0.25">
      <c r="A79" t="s">
        <v>261</v>
      </c>
    </row>
    <row r="80" spans="1:1" x14ac:dyDescent="0.25">
      <c r="A80" t="s">
        <v>262</v>
      </c>
    </row>
    <row r="81" spans="1:1" x14ac:dyDescent="0.25">
      <c r="A81" t="s">
        <v>263</v>
      </c>
    </row>
    <row r="82" spans="1:1" x14ac:dyDescent="0.25">
      <c r="A82" t="s">
        <v>264</v>
      </c>
    </row>
    <row r="83" spans="1:1" x14ac:dyDescent="0.25">
      <c r="A83" t="s">
        <v>265</v>
      </c>
    </row>
    <row r="84" spans="1:1" x14ac:dyDescent="0.25">
      <c r="A84" t="s">
        <v>266</v>
      </c>
    </row>
    <row r="85" spans="1:1" x14ac:dyDescent="0.25">
      <c r="A85" t="s">
        <v>267</v>
      </c>
    </row>
    <row r="86" spans="1:1" x14ac:dyDescent="0.25">
      <c r="A86" t="s">
        <v>268</v>
      </c>
    </row>
    <row r="87" spans="1:1" x14ac:dyDescent="0.25">
      <c r="A87" t="s">
        <v>269</v>
      </c>
    </row>
    <row r="88" spans="1:1" x14ac:dyDescent="0.25">
      <c r="A88" t="s">
        <v>270</v>
      </c>
    </row>
    <row r="89" spans="1:1" x14ac:dyDescent="0.25">
      <c r="A89" t="s">
        <v>271</v>
      </c>
    </row>
    <row r="90" spans="1:1" x14ac:dyDescent="0.25">
      <c r="A90" t="s">
        <v>272</v>
      </c>
    </row>
    <row r="91" spans="1:1" x14ac:dyDescent="0.25">
      <c r="A91" t="s">
        <v>273</v>
      </c>
    </row>
    <row r="92" spans="1:1" x14ac:dyDescent="0.25">
      <c r="A92" t="s">
        <v>274</v>
      </c>
    </row>
    <row r="93" spans="1:1" x14ac:dyDescent="0.25">
      <c r="A93" t="s">
        <v>275</v>
      </c>
    </row>
    <row r="94" spans="1:1" x14ac:dyDescent="0.25">
      <c r="A94" t="s">
        <v>276</v>
      </c>
    </row>
    <row r="95" spans="1:1" x14ac:dyDescent="0.25">
      <c r="A95" t="s">
        <v>277</v>
      </c>
    </row>
    <row r="96" spans="1:1" x14ac:dyDescent="0.25">
      <c r="A96" t="s">
        <v>278</v>
      </c>
    </row>
    <row r="97" spans="1:1" x14ac:dyDescent="0.25">
      <c r="A97" t="s">
        <v>279</v>
      </c>
    </row>
    <row r="98" spans="1:1" x14ac:dyDescent="0.25">
      <c r="A98" t="s">
        <v>280</v>
      </c>
    </row>
    <row r="99" spans="1:1" x14ac:dyDescent="0.25">
      <c r="A99" t="s">
        <v>281</v>
      </c>
    </row>
    <row r="100" spans="1:1" x14ac:dyDescent="0.25">
      <c r="A100" t="s">
        <v>282</v>
      </c>
    </row>
    <row r="101" spans="1:1" x14ac:dyDescent="0.25">
      <c r="A101" t="s">
        <v>283</v>
      </c>
    </row>
    <row r="102" spans="1:1" x14ac:dyDescent="0.25">
      <c r="A102" t="s">
        <v>284</v>
      </c>
    </row>
    <row r="103" spans="1:1" x14ac:dyDescent="0.25">
      <c r="A103" t="s">
        <v>285</v>
      </c>
    </row>
    <row r="104" spans="1:1" x14ac:dyDescent="0.25">
      <c r="A104" t="s">
        <v>286</v>
      </c>
    </row>
    <row r="105" spans="1:1" x14ac:dyDescent="0.25">
      <c r="A105" t="s">
        <v>287</v>
      </c>
    </row>
    <row r="106" spans="1:1" x14ac:dyDescent="0.25">
      <c r="A106" t="s">
        <v>288</v>
      </c>
    </row>
    <row r="107" spans="1:1" x14ac:dyDescent="0.25">
      <c r="A107" t="s">
        <v>289</v>
      </c>
    </row>
    <row r="108" spans="1:1" x14ac:dyDescent="0.25">
      <c r="A108" t="s">
        <v>290</v>
      </c>
    </row>
    <row r="109" spans="1:1" x14ac:dyDescent="0.25">
      <c r="A109" t="s">
        <v>291</v>
      </c>
    </row>
    <row r="110" spans="1:1" x14ac:dyDescent="0.25">
      <c r="A110" t="s">
        <v>292</v>
      </c>
    </row>
    <row r="111" spans="1:1" x14ac:dyDescent="0.25">
      <c r="A111" t="s">
        <v>293</v>
      </c>
    </row>
    <row r="112" spans="1:1" x14ac:dyDescent="0.25">
      <c r="A112" t="s">
        <v>294</v>
      </c>
    </row>
    <row r="113" spans="1:1" x14ac:dyDescent="0.25">
      <c r="A113" t="s">
        <v>295</v>
      </c>
    </row>
    <row r="114" spans="1:1" x14ac:dyDescent="0.25">
      <c r="A114" t="s">
        <v>296</v>
      </c>
    </row>
    <row r="115" spans="1:1" x14ac:dyDescent="0.25">
      <c r="A115" t="s">
        <v>297</v>
      </c>
    </row>
    <row r="116" spans="1:1" x14ac:dyDescent="0.25">
      <c r="A116" t="s">
        <v>298</v>
      </c>
    </row>
    <row r="117" spans="1:1" x14ac:dyDescent="0.25">
      <c r="A117" t="s">
        <v>299</v>
      </c>
    </row>
    <row r="118" spans="1:1" x14ac:dyDescent="0.25">
      <c r="A118" t="s">
        <v>300</v>
      </c>
    </row>
    <row r="119" spans="1:1" x14ac:dyDescent="0.25">
      <c r="A119" t="s">
        <v>301</v>
      </c>
    </row>
    <row r="120" spans="1:1" x14ac:dyDescent="0.25">
      <c r="A120" t="s">
        <v>302</v>
      </c>
    </row>
    <row r="121" spans="1:1" x14ac:dyDescent="0.25">
      <c r="A121" t="s">
        <v>303</v>
      </c>
    </row>
    <row r="122" spans="1:1" x14ac:dyDescent="0.25">
      <c r="A122" t="s">
        <v>304</v>
      </c>
    </row>
    <row r="123" spans="1:1" x14ac:dyDescent="0.25">
      <c r="A123" t="s">
        <v>305</v>
      </c>
    </row>
    <row r="124" spans="1:1" x14ac:dyDescent="0.25">
      <c r="A124" t="s">
        <v>306</v>
      </c>
    </row>
    <row r="125" spans="1:1" x14ac:dyDescent="0.25">
      <c r="A125" t="s">
        <v>307</v>
      </c>
    </row>
    <row r="126" spans="1:1" x14ac:dyDescent="0.25">
      <c r="A126" t="s">
        <v>308</v>
      </c>
    </row>
    <row r="127" spans="1:1" x14ac:dyDescent="0.25">
      <c r="A127" t="s">
        <v>309</v>
      </c>
    </row>
    <row r="128" spans="1:1" x14ac:dyDescent="0.25">
      <c r="A128" t="s">
        <v>310</v>
      </c>
    </row>
    <row r="129" spans="1:1" x14ac:dyDescent="0.25">
      <c r="A129" t="s">
        <v>311</v>
      </c>
    </row>
    <row r="130" spans="1:1" x14ac:dyDescent="0.25">
      <c r="A130" t="s">
        <v>312</v>
      </c>
    </row>
    <row r="131" spans="1:1" x14ac:dyDescent="0.25">
      <c r="A131" t="s">
        <v>313</v>
      </c>
    </row>
    <row r="132" spans="1:1" x14ac:dyDescent="0.25">
      <c r="A132" t="s">
        <v>314</v>
      </c>
    </row>
    <row r="133" spans="1:1" x14ac:dyDescent="0.25">
      <c r="A133" t="s">
        <v>315</v>
      </c>
    </row>
    <row r="134" spans="1:1" x14ac:dyDescent="0.25">
      <c r="A134" t="s">
        <v>316</v>
      </c>
    </row>
    <row r="135" spans="1:1" x14ac:dyDescent="0.25">
      <c r="A135" t="s">
        <v>317</v>
      </c>
    </row>
    <row r="136" spans="1:1" x14ac:dyDescent="0.25">
      <c r="A136" t="s">
        <v>318</v>
      </c>
    </row>
    <row r="137" spans="1:1" x14ac:dyDescent="0.25">
      <c r="A137" t="s">
        <v>319</v>
      </c>
    </row>
    <row r="138" spans="1:1" x14ac:dyDescent="0.25">
      <c r="A138" t="s">
        <v>320</v>
      </c>
    </row>
    <row r="139" spans="1:1" x14ac:dyDescent="0.25">
      <c r="A139" t="s">
        <v>321</v>
      </c>
    </row>
    <row r="140" spans="1:1" x14ac:dyDescent="0.25">
      <c r="A140" t="s">
        <v>322</v>
      </c>
    </row>
    <row r="141" spans="1:1" x14ac:dyDescent="0.25">
      <c r="A141" t="s">
        <v>323</v>
      </c>
    </row>
    <row r="142" spans="1:1" x14ac:dyDescent="0.25">
      <c r="A142" t="s">
        <v>324</v>
      </c>
    </row>
    <row r="143" spans="1:1" x14ac:dyDescent="0.25">
      <c r="A143" t="s">
        <v>325</v>
      </c>
    </row>
    <row r="144" spans="1:1" x14ac:dyDescent="0.25">
      <c r="A144" t="s">
        <v>326</v>
      </c>
    </row>
    <row r="145" spans="1:1" x14ac:dyDescent="0.25">
      <c r="A145" t="s">
        <v>327</v>
      </c>
    </row>
    <row r="146" spans="1:1" x14ac:dyDescent="0.25">
      <c r="A146" t="s">
        <v>328</v>
      </c>
    </row>
    <row r="147" spans="1:1" x14ac:dyDescent="0.25">
      <c r="A147" t="s">
        <v>329</v>
      </c>
    </row>
    <row r="148" spans="1:1" x14ac:dyDescent="0.25">
      <c r="A148" t="s">
        <v>330</v>
      </c>
    </row>
    <row r="149" spans="1:1" x14ac:dyDescent="0.25">
      <c r="A149" t="s">
        <v>331</v>
      </c>
    </row>
    <row r="150" spans="1:1" x14ac:dyDescent="0.25">
      <c r="A150" t="s">
        <v>332</v>
      </c>
    </row>
    <row r="151" spans="1:1" x14ac:dyDescent="0.25">
      <c r="A151" t="s">
        <v>333</v>
      </c>
    </row>
    <row r="152" spans="1:1" x14ac:dyDescent="0.25">
      <c r="A152" t="s">
        <v>334</v>
      </c>
    </row>
    <row r="153" spans="1:1" x14ac:dyDescent="0.25">
      <c r="A153" t="s">
        <v>335</v>
      </c>
    </row>
    <row r="154" spans="1:1" x14ac:dyDescent="0.25">
      <c r="A154" t="s">
        <v>336</v>
      </c>
    </row>
    <row r="155" spans="1:1" x14ac:dyDescent="0.25">
      <c r="A155" t="s">
        <v>337</v>
      </c>
    </row>
    <row r="156" spans="1:1" x14ac:dyDescent="0.25">
      <c r="A156" t="s">
        <v>338</v>
      </c>
    </row>
    <row r="157" spans="1:1" x14ac:dyDescent="0.25">
      <c r="A157" t="s">
        <v>339</v>
      </c>
    </row>
    <row r="158" spans="1:1" x14ac:dyDescent="0.25">
      <c r="A158" t="s">
        <v>340</v>
      </c>
    </row>
    <row r="159" spans="1:1" x14ac:dyDescent="0.25">
      <c r="A159" t="s">
        <v>341</v>
      </c>
    </row>
    <row r="160" spans="1:1" x14ac:dyDescent="0.25">
      <c r="A160" t="s">
        <v>342</v>
      </c>
    </row>
    <row r="161" spans="1:1" x14ac:dyDescent="0.25">
      <c r="A161" t="s">
        <v>343</v>
      </c>
    </row>
    <row r="162" spans="1:1" x14ac:dyDescent="0.25">
      <c r="A162" t="s">
        <v>344</v>
      </c>
    </row>
    <row r="163" spans="1:1" x14ac:dyDescent="0.25">
      <c r="A163" t="s">
        <v>345</v>
      </c>
    </row>
    <row r="164" spans="1:1" x14ac:dyDescent="0.25">
      <c r="A164" t="s">
        <v>346</v>
      </c>
    </row>
    <row r="165" spans="1:1" x14ac:dyDescent="0.25">
      <c r="A165" t="s">
        <v>347</v>
      </c>
    </row>
    <row r="166" spans="1:1" x14ac:dyDescent="0.25">
      <c r="A166" t="s">
        <v>348</v>
      </c>
    </row>
    <row r="167" spans="1:1" x14ac:dyDescent="0.25">
      <c r="A167" t="s">
        <v>349</v>
      </c>
    </row>
    <row r="168" spans="1:1" x14ac:dyDescent="0.25">
      <c r="A168" t="s">
        <v>350</v>
      </c>
    </row>
    <row r="169" spans="1:1" x14ac:dyDescent="0.25">
      <c r="A169" t="s">
        <v>351</v>
      </c>
    </row>
    <row r="170" spans="1:1" x14ac:dyDescent="0.25">
      <c r="A170" t="s">
        <v>352</v>
      </c>
    </row>
    <row r="171" spans="1:1" x14ac:dyDescent="0.25">
      <c r="A171" t="s">
        <v>353</v>
      </c>
    </row>
    <row r="172" spans="1:1" x14ac:dyDescent="0.25">
      <c r="A172" t="s">
        <v>354</v>
      </c>
    </row>
    <row r="173" spans="1:1" x14ac:dyDescent="0.25">
      <c r="A173" t="s">
        <v>355</v>
      </c>
    </row>
    <row r="174" spans="1:1" x14ac:dyDescent="0.25">
      <c r="A174" t="s">
        <v>356</v>
      </c>
    </row>
    <row r="175" spans="1:1" x14ac:dyDescent="0.25">
      <c r="A175" t="s">
        <v>357</v>
      </c>
    </row>
    <row r="176" spans="1:1" x14ac:dyDescent="0.25">
      <c r="A176" t="s">
        <v>358</v>
      </c>
    </row>
    <row r="177" spans="1:1" x14ac:dyDescent="0.25">
      <c r="A177" t="s">
        <v>359</v>
      </c>
    </row>
    <row r="178" spans="1:1" x14ac:dyDescent="0.25">
      <c r="A178" t="s">
        <v>360</v>
      </c>
    </row>
    <row r="179" spans="1:1" x14ac:dyDescent="0.25">
      <c r="A179" t="s">
        <v>361</v>
      </c>
    </row>
    <row r="180" spans="1:1" x14ac:dyDescent="0.25">
      <c r="A180" t="s">
        <v>362</v>
      </c>
    </row>
    <row r="181" spans="1:1" x14ac:dyDescent="0.25">
      <c r="A181" t="s">
        <v>363</v>
      </c>
    </row>
    <row r="182" spans="1:1" x14ac:dyDescent="0.25">
      <c r="A182" t="s">
        <v>364</v>
      </c>
    </row>
    <row r="183" spans="1:1" x14ac:dyDescent="0.25">
      <c r="A183" t="s">
        <v>365</v>
      </c>
    </row>
    <row r="184" spans="1:1" x14ac:dyDescent="0.25">
      <c r="A184" t="s">
        <v>366</v>
      </c>
    </row>
    <row r="185" spans="1:1" x14ac:dyDescent="0.25">
      <c r="A185" t="s">
        <v>367</v>
      </c>
    </row>
    <row r="186" spans="1:1" x14ac:dyDescent="0.25">
      <c r="A186" t="s">
        <v>368</v>
      </c>
    </row>
    <row r="187" spans="1:1" x14ac:dyDescent="0.25">
      <c r="A187" t="s">
        <v>369</v>
      </c>
    </row>
    <row r="188" spans="1:1" x14ac:dyDescent="0.25">
      <c r="A188" t="s">
        <v>370</v>
      </c>
    </row>
    <row r="189" spans="1:1" x14ac:dyDescent="0.25">
      <c r="A189" t="s">
        <v>371</v>
      </c>
    </row>
    <row r="190" spans="1:1" x14ac:dyDescent="0.25">
      <c r="A190" t="s">
        <v>372</v>
      </c>
    </row>
    <row r="191" spans="1:1" x14ac:dyDescent="0.25">
      <c r="A191" t="s">
        <v>373</v>
      </c>
    </row>
    <row r="192" spans="1:1" x14ac:dyDescent="0.25">
      <c r="A192" t="s">
        <v>374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52"/>
  <sheetViews>
    <sheetView topLeftCell="A16" workbookViewId="0">
      <selection activeCell="F45" sqref="F45"/>
    </sheetView>
  </sheetViews>
  <sheetFormatPr baseColWidth="10" defaultRowHeight="15" x14ac:dyDescent="0.25"/>
  <cols>
    <col min="1" max="1" width="11.42578125" style="20" customWidth="1"/>
    <col min="2" max="2" width="13.140625" style="20" customWidth="1"/>
    <col min="3" max="3" width="15.42578125" style="20" customWidth="1"/>
    <col min="4" max="4" width="13.42578125" style="20" customWidth="1"/>
    <col min="5" max="5" width="11.42578125" style="20"/>
    <col min="6" max="6" width="26.85546875" style="20" customWidth="1"/>
    <col min="7" max="7" width="16.140625" style="20" customWidth="1"/>
    <col min="8" max="71" width="3" style="20" customWidth="1"/>
    <col min="72" max="16384" width="11.42578125" style="20"/>
  </cols>
  <sheetData>
    <row r="1" spans="1:72" ht="28.5" x14ac:dyDescent="0.45">
      <c r="A1" s="23" t="s">
        <v>63</v>
      </c>
    </row>
    <row r="2" spans="1:72" ht="15.75" thickBot="1" x14ac:dyDescent="0.3">
      <c r="A2" s="20" t="s">
        <v>458</v>
      </c>
      <c r="B2" s="20">
        <f>64</f>
        <v>64</v>
      </c>
      <c r="E2" s="20">
        <v>64</v>
      </c>
      <c r="H2" s="20">
        <v>1</v>
      </c>
      <c r="I2" s="20">
        <v>2</v>
      </c>
      <c r="J2" s="20">
        <v>3</v>
      </c>
      <c r="K2" s="20">
        <v>4</v>
      </c>
      <c r="L2" s="20">
        <v>5</v>
      </c>
      <c r="M2" s="20">
        <v>6</v>
      </c>
      <c r="N2" s="20">
        <v>7</v>
      </c>
      <c r="O2" s="20">
        <v>8</v>
      </c>
      <c r="P2" s="20">
        <v>9</v>
      </c>
      <c r="Q2" s="20">
        <v>10</v>
      </c>
      <c r="R2" s="20">
        <v>11</v>
      </c>
      <c r="S2" s="20">
        <v>12</v>
      </c>
      <c r="T2" s="20">
        <v>13</v>
      </c>
      <c r="U2" s="20">
        <v>14</v>
      </c>
      <c r="V2" s="20">
        <v>15</v>
      </c>
      <c r="W2" s="20">
        <v>16</v>
      </c>
      <c r="X2" s="20">
        <v>17</v>
      </c>
      <c r="Y2" s="20">
        <v>18</v>
      </c>
      <c r="Z2" s="20">
        <v>19</v>
      </c>
      <c r="AA2" s="20">
        <v>20</v>
      </c>
      <c r="AB2" s="20">
        <v>21</v>
      </c>
      <c r="AC2" s="20">
        <v>22</v>
      </c>
      <c r="AD2" s="20">
        <v>23</v>
      </c>
      <c r="AE2" s="20">
        <v>24</v>
      </c>
      <c r="AF2" s="20">
        <v>25</v>
      </c>
      <c r="AG2" s="20">
        <v>26</v>
      </c>
      <c r="AH2" s="20">
        <v>27</v>
      </c>
      <c r="AI2" s="20">
        <v>28</v>
      </c>
      <c r="AJ2" s="20">
        <v>29</v>
      </c>
      <c r="AK2" s="20">
        <v>30</v>
      </c>
      <c r="AL2" s="20">
        <v>31</v>
      </c>
      <c r="AM2" s="20">
        <v>32</v>
      </c>
      <c r="AN2" s="20">
        <v>33</v>
      </c>
      <c r="AO2" s="20">
        <v>34</v>
      </c>
      <c r="AP2" s="20">
        <v>35</v>
      </c>
      <c r="AQ2" s="20">
        <v>36</v>
      </c>
      <c r="AR2" s="20">
        <v>37</v>
      </c>
      <c r="AS2" s="20">
        <v>38</v>
      </c>
      <c r="AT2" s="20">
        <v>39</v>
      </c>
      <c r="AU2" s="20">
        <v>40</v>
      </c>
      <c r="AV2" s="20">
        <v>41</v>
      </c>
      <c r="AW2" s="20">
        <v>42</v>
      </c>
      <c r="AX2" s="20">
        <v>43</v>
      </c>
      <c r="AY2" s="20">
        <v>44</v>
      </c>
      <c r="AZ2" s="20">
        <v>45</v>
      </c>
      <c r="BA2" s="20">
        <v>46</v>
      </c>
      <c r="BB2" s="20">
        <v>47</v>
      </c>
      <c r="BC2" s="20">
        <v>48</v>
      </c>
      <c r="BD2" s="20">
        <v>49</v>
      </c>
      <c r="BE2" s="20">
        <v>50</v>
      </c>
      <c r="BF2" s="20">
        <v>51</v>
      </c>
      <c r="BG2" s="20">
        <v>52</v>
      </c>
      <c r="BH2" s="20">
        <v>53</v>
      </c>
      <c r="BI2" s="20">
        <v>54</v>
      </c>
      <c r="BJ2" s="20">
        <v>55</v>
      </c>
      <c r="BK2" s="20">
        <v>56</v>
      </c>
      <c r="BL2" s="20">
        <v>57</v>
      </c>
      <c r="BM2" s="20">
        <v>58</v>
      </c>
      <c r="BN2" s="20">
        <v>59</v>
      </c>
      <c r="BO2" s="20">
        <v>60</v>
      </c>
      <c r="BP2" s="20">
        <v>61</v>
      </c>
      <c r="BQ2" s="20">
        <v>62</v>
      </c>
      <c r="BR2" s="20">
        <v>63</v>
      </c>
      <c r="BS2" s="20">
        <v>64</v>
      </c>
    </row>
    <row r="3" spans="1:72" ht="19.5" thickBot="1" x14ac:dyDescent="0.35">
      <c r="A3" s="21" t="s">
        <v>51</v>
      </c>
      <c r="B3" s="242" t="str">
        <f>YOUR_DATA!B3</f>
        <v>Lecocq de bois-d'audran</v>
      </c>
      <c r="C3" s="130" t="str">
        <f>SUBSTITUTE(B3," ","")</f>
        <v>Lecocqdebois-d'audran</v>
      </c>
      <c r="D3" s="20" t="str">
        <f>IF(YOUR_DATA!B3="","ERROR","OK")</f>
        <v>OK</v>
      </c>
      <c r="E3" s="20" t="str">
        <f>IF(D3="OK",IF(LEN(C3)&gt;64,"MAX 64 CHARS",D3),D3)</f>
        <v>OK</v>
      </c>
      <c r="F3" s="216" t="str">
        <f>IF(COUNTIF(D3:E7,"ERROR")= 0,"OK","ERROR")</f>
        <v>OK</v>
      </c>
      <c r="G3" s="216"/>
      <c r="H3" s="216" t="str">
        <f>MID($C3,H$2,1)</f>
        <v>L</v>
      </c>
      <c r="I3" s="216" t="str">
        <f t="shared" ref="I3:BS7" si="0">MID($C3,I$2,1)</f>
        <v>e</v>
      </c>
      <c r="J3" s="216" t="str">
        <f t="shared" si="0"/>
        <v>c</v>
      </c>
      <c r="K3" s="216" t="str">
        <f t="shared" si="0"/>
        <v>o</v>
      </c>
      <c r="L3" s="216" t="str">
        <f t="shared" si="0"/>
        <v>c</v>
      </c>
      <c r="M3" s="216" t="str">
        <f t="shared" si="0"/>
        <v>q</v>
      </c>
      <c r="N3" s="216" t="str">
        <f t="shared" si="0"/>
        <v>d</v>
      </c>
      <c r="O3" s="216" t="str">
        <f t="shared" si="0"/>
        <v>e</v>
      </c>
      <c r="P3" s="216" t="str">
        <f t="shared" si="0"/>
        <v>b</v>
      </c>
      <c r="Q3" s="216" t="str">
        <f t="shared" si="0"/>
        <v>o</v>
      </c>
      <c r="R3" s="216" t="str">
        <f t="shared" si="0"/>
        <v>i</v>
      </c>
      <c r="S3" s="216" t="str">
        <f t="shared" si="0"/>
        <v>s</v>
      </c>
      <c r="T3" s="216" t="str">
        <f t="shared" si="0"/>
        <v>-</v>
      </c>
      <c r="U3" s="216" t="str">
        <f t="shared" si="0"/>
        <v>d</v>
      </c>
      <c r="V3" s="216" t="str">
        <f t="shared" si="0"/>
        <v>'</v>
      </c>
      <c r="W3" s="216" t="str">
        <f t="shared" si="0"/>
        <v>a</v>
      </c>
      <c r="X3" s="216" t="str">
        <f t="shared" si="0"/>
        <v>u</v>
      </c>
      <c r="Y3" s="216" t="str">
        <f t="shared" si="0"/>
        <v>d</v>
      </c>
      <c r="Z3" s="216" t="str">
        <f t="shared" si="0"/>
        <v>r</v>
      </c>
      <c r="AA3" s="216" t="str">
        <f t="shared" si="0"/>
        <v>a</v>
      </c>
      <c r="AB3" s="216" t="str">
        <f t="shared" si="0"/>
        <v>n</v>
      </c>
      <c r="AC3" s="216" t="str">
        <f t="shared" si="0"/>
        <v/>
      </c>
      <c r="AD3" s="216" t="str">
        <f t="shared" si="0"/>
        <v/>
      </c>
      <c r="AE3" s="216" t="str">
        <f t="shared" si="0"/>
        <v/>
      </c>
      <c r="AF3" s="216" t="str">
        <f t="shared" si="0"/>
        <v/>
      </c>
      <c r="AG3" s="216" t="str">
        <f t="shared" si="0"/>
        <v/>
      </c>
      <c r="AH3" s="216" t="str">
        <f t="shared" si="0"/>
        <v/>
      </c>
      <c r="AI3" s="216" t="str">
        <f t="shared" si="0"/>
        <v/>
      </c>
      <c r="AJ3" s="216" t="str">
        <f t="shared" si="0"/>
        <v/>
      </c>
      <c r="AK3" s="216" t="str">
        <f t="shared" si="0"/>
        <v/>
      </c>
      <c r="AL3" s="216" t="str">
        <f t="shared" si="0"/>
        <v/>
      </c>
      <c r="AM3" s="216" t="str">
        <f t="shared" si="0"/>
        <v/>
      </c>
      <c r="AN3" s="216" t="str">
        <f t="shared" si="0"/>
        <v/>
      </c>
      <c r="AO3" s="216" t="str">
        <f t="shared" si="0"/>
        <v/>
      </c>
      <c r="AP3" s="216" t="str">
        <f t="shared" si="0"/>
        <v/>
      </c>
      <c r="AQ3" s="216" t="str">
        <f t="shared" si="0"/>
        <v/>
      </c>
      <c r="AR3" s="216" t="str">
        <f t="shared" si="0"/>
        <v/>
      </c>
      <c r="AS3" s="216" t="str">
        <f t="shared" si="0"/>
        <v/>
      </c>
      <c r="AT3" s="216" t="str">
        <f t="shared" si="0"/>
        <v/>
      </c>
      <c r="AU3" s="216" t="str">
        <f t="shared" si="0"/>
        <v/>
      </c>
      <c r="AV3" s="216" t="str">
        <f t="shared" si="0"/>
        <v/>
      </c>
      <c r="AW3" s="216" t="str">
        <f t="shared" si="0"/>
        <v/>
      </c>
      <c r="AX3" s="216" t="str">
        <f t="shared" si="0"/>
        <v/>
      </c>
      <c r="AY3" s="216" t="str">
        <f t="shared" si="0"/>
        <v/>
      </c>
      <c r="AZ3" s="216" t="str">
        <f t="shared" si="0"/>
        <v/>
      </c>
      <c r="BA3" s="216" t="str">
        <f t="shared" si="0"/>
        <v/>
      </c>
      <c r="BB3" s="216" t="str">
        <f t="shared" si="0"/>
        <v/>
      </c>
      <c r="BC3" s="216" t="str">
        <f t="shared" si="0"/>
        <v/>
      </c>
      <c r="BD3" s="216" t="str">
        <f t="shared" si="0"/>
        <v/>
      </c>
      <c r="BE3" s="216" t="str">
        <f t="shared" si="0"/>
        <v/>
      </c>
      <c r="BF3" s="216" t="str">
        <f t="shared" si="0"/>
        <v/>
      </c>
      <c r="BG3" s="216" t="str">
        <f t="shared" si="0"/>
        <v/>
      </c>
      <c r="BH3" s="216" t="str">
        <f t="shared" si="0"/>
        <v/>
      </c>
      <c r="BI3" s="216" t="str">
        <f t="shared" si="0"/>
        <v/>
      </c>
      <c r="BJ3" s="216" t="str">
        <f t="shared" si="0"/>
        <v/>
      </c>
      <c r="BK3" s="216" t="str">
        <f t="shared" si="0"/>
        <v/>
      </c>
      <c r="BL3" s="216" t="str">
        <f t="shared" si="0"/>
        <v/>
      </c>
      <c r="BM3" s="216" t="str">
        <f t="shared" si="0"/>
        <v/>
      </c>
      <c r="BN3" s="216" t="str">
        <f t="shared" si="0"/>
        <v/>
      </c>
      <c r="BO3" s="216" t="str">
        <f t="shared" si="0"/>
        <v/>
      </c>
      <c r="BP3" s="216" t="str">
        <f t="shared" si="0"/>
        <v/>
      </c>
      <c r="BQ3" s="216" t="str">
        <f t="shared" si="0"/>
        <v/>
      </c>
      <c r="BR3" s="216" t="str">
        <f t="shared" si="0"/>
        <v/>
      </c>
      <c r="BS3" s="216" t="str">
        <f t="shared" si="0"/>
        <v/>
      </c>
    </row>
    <row r="4" spans="1:72" ht="19.5" thickBot="1" x14ac:dyDescent="0.35">
      <c r="A4" s="21"/>
      <c r="D4" s="21"/>
      <c r="E4"/>
      <c r="G4" s="216" t="str">
        <f>IF(COUNTIF(H4:BS4,"E"),"ERROR","OK")</f>
        <v>OK</v>
      </c>
      <c r="H4" s="216" t="str">
        <f>IF(H3="","O",IF(ISERROR(VLOOKUP(H3,Lists!$B$2:$B$60,1,FALSE)),"E","O"))</f>
        <v>O</v>
      </c>
      <c r="I4" s="216" t="str">
        <f>IF(I3="","O",IF(ISERROR(VLOOKUP(I3,Lists!$B$2:$B$60,1,FALSE)),"E","O"))</f>
        <v>O</v>
      </c>
      <c r="J4" s="216" t="str">
        <f>IF(J3="","O",IF(ISERROR(VLOOKUP(J3,Lists!$B$2:$B$60,1,FALSE)),"E","O"))</f>
        <v>O</v>
      </c>
      <c r="K4" s="216" t="str">
        <f>IF(K3="","O",IF(ISERROR(VLOOKUP(K3,Lists!$B$2:$B$60,1,FALSE)),"E","O"))</f>
        <v>O</v>
      </c>
      <c r="L4" s="216" t="str">
        <f>IF(L3="","O",IF(ISERROR(VLOOKUP(L3,Lists!$B$2:$B$60,1,FALSE)),"E","O"))</f>
        <v>O</v>
      </c>
      <c r="M4" s="216" t="str">
        <f>IF(M3="","O",IF(ISERROR(VLOOKUP(M3,Lists!$B$2:$B$60,1,FALSE)),"E","O"))</f>
        <v>O</v>
      </c>
      <c r="N4" s="216" t="str">
        <f>IF(N3="","O",IF(ISERROR(VLOOKUP(N3,Lists!$B$2:$B$60,1,FALSE)),"E","O"))</f>
        <v>O</v>
      </c>
      <c r="O4" s="216" t="str">
        <f>IF(O3="","O",IF(ISERROR(VLOOKUP(O3,Lists!$B$2:$B$60,1,FALSE)),"E","O"))</f>
        <v>O</v>
      </c>
      <c r="P4" s="216" t="str">
        <f>IF(P3="","O",IF(ISERROR(VLOOKUP(P3,Lists!$B$2:$B$60,1,FALSE)),"E","O"))</f>
        <v>O</v>
      </c>
      <c r="Q4" s="216" t="str">
        <f>IF(Q3="","O",IF(ISERROR(VLOOKUP(Q3,Lists!$B$2:$B$60,1,FALSE)),"E","O"))</f>
        <v>O</v>
      </c>
      <c r="R4" s="216" t="str">
        <f>IF(R3="","O",IF(ISERROR(VLOOKUP(R3,Lists!$B$2:$B$60,1,FALSE)),"E","O"))</f>
        <v>O</v>
      </c>
      <c r="S4" s="216" t="str">
        <f>IF(S3="","O",IF(ISERROR(VLOOKUP(S3,Lists!$B$2:$B$60,1,FALSE)),"E","O"))</f>
        <v>O</v>
      </c>
      <c r="T4" s="216" t="str">
        <f>IF(T3="","O",IF(ISERROR(VLOOKUP(T3,Lists!$B$2:$B$60,1,FALSE)),"E","O"))</f>
        <v>O</v>
      </c>
      <c r="U4" s="216" t="str">
        <f>IF(U3="","O",IF(ISERROR(VLOOKUP(U3,Lists!$B$2:$B$60,1,FALSE)),"E","O"))</f>
        <v>O</v>
      </c>
      <c r="V4" s="216" t="str">
        <f>IF(V3="","O",IF(ISERROR(VLOOKUP(V3,Lists!$B$2:$B$60,1,FALSE)),"E","O"))</f>
        <v>O</v>
      </c>
      <c r="W4" s="216" t="str">
        <f>IF(W3="","O",IF(ISERROR(VLOOKUP(W3,Lists!$B$2:$B$60,1,FALSE)),"E","O"))</f>
        <v>O</v>
      </c>
      <c r="X4" s="216" t="str">
        <f>IF(X3="","O",IF(ISERROR(VLOOKUP(X3,Lists!$B$2:$B$60,1,FALSE)),"E","O"))</f>
        <v>O</v>
      </c>
      <c r="Y4" s="216" t="str">
        <f>IF(Y3="","O",IF(ISERROR(VLOOKUP(Y3,Lists!$B$2:$B$60,1,FALSE)),"E","O"))</f>
        <v>O</v>
      </c>
      <c r="Z4" s="216" t="str">
        <f>IF(Z3="","O",IF(ISERROR(VLOOKUP(Z3,Lists!$B$2:$B$60,1,FALSE)),"E","O"))</f>
        <v>O</v>
      </c>
      <c r="AA4" s="216" t="str">
        <f>IF(AA3="","O",IF(ISERROR(VLOOKUP(AA3,Lists!$B$2:$B$60,1,FALSE)),"E","O"))</f>
        <v>O</v>
      </c>
      <c r="AB4" s="216" t="str">
        <f>IF(AB3="","O",IF(ISERROR(VLOOKUP(AB3,Lists!$B$2:$B$60,1,FALSE)),"E","O"))</f>
        <v>O</v>
      </c>
      <c r="AC4" s="216" t="str">
        <f>IF(AC3="","O",IF(ISERROR(VLOOKUP(AC3,Lists!$B$2:$B$60,1,FALSE)),"E","O"))</f>
        <v>O</v>
      </c>
      <c r="AD4" s="216" t="str">
        <f>IF(AD3="","O",IF(ISERROR(VLOOKUP(AD3,Lists!$B$2:$B$60,1,FALSE)),"E","O"))</f>
        <v>O</v>
      </c>
      <c r="AE4" s="216" t="str">
        <f>IF(AE3="","O",IF(ISERROR(VLOOKUP(AE3,Lists!$B$2:$B$60,1,FALSE)),"E","O"))</f>
        <v>O</v>
      </c>
      <c r="AF4" s="216" t="str">
        <f>IF(AF3="","O",IF(ISERROR(VLOOKUP(AF3,Lists!$B$2:$B$60,1,FALSE)),"E","O"))</f>
        <v>O</v>
      </c>
      <c r="AG4" s="216" t="str">
        <f>IF(AG3="","O",IF(ISERROR(VLOOKUP(AG3,Lists!$B$2:$B$60,1,FALSE)),"E","O"))</f>
        <v>O</v>
      </c>
      <c r="AH4" s="216" t="str">
        <f>IF(AH3="","O",IF(ISERROR(VLOOKUP(AH3,Lists!$B$2:$B$60,1,FALSE)),"E","O"))</f>
        <v>O</v>
      </c>
      <c r="AI4" s="216" t="str">
        <f>IF(AI3="","O",IF(ISERROR(VLOOKUP(AI3,Lists!$B$2:$B$60,1,FALSE)),"E","O"))</f>
        <v>O</v>
      </c>
      <c r="AJ4" s="216" t="str">
        <f>IF(AJ3="","O",IF(ISERROR(VLOOKUP(AJ3,Lists!$B$2:$B$60,1,FALSE)),"E","O"))</f>
        <v>O</v>
      </c>
      <c r="AK4" s="216" t="str">
        <f>IF(AK3="","O",IF(ISERROR(VLOOKUP(AK3,Lists!$B$2:$B$60,1,FALSE)),"E","O"))</f>
        <v>O</v>
      </c>
      <c r="AL4" s="216" t="str">
        <f>IF(AL3="","O",IF(ISERROR(VLOOKUP(AL3,Lists!$B$2:$B$60,1,FALSE)),"E","O"))</f>
        <v>O</v>
      </c>
      <c r="AM4" s="216" t="str">
        <f>IF(AM3="","O",IF(ISERROR(VLOOKUP(AM3,Lists!$B$2:$B$60,1,FALSE)),"E","O"))</f>
        <v>O</v>
      </c>
      <c r="AN4" s="216" t="str">
        <f>IF(AN3="","O",IF(ISERROR(VLOOKUP(AN3,Lists!$B$2:$B$60,1,FALSE)),"E","O"))</f>
        <v>O</v>
      </c>
      <c r="AO4" s="216" t="str">
        <f>IF(AO3="","O",IF(ISERROR(VLOOKUP(AO3,Lists!$B$2:$B$60,1,FALSE)),"E","O"))</f>
        <v>O</v>
      </c>
      <c r="AP4" s="216" t="str">
        <f>IF(AP3="","O",IF(ISERROR(VLOOKUP(AP3,Lists!$B$2:$B$60,1,FALSE)),"E","O"))</f>
        <v>O</v>
      </c>
      <c r="AQ4" s="216" t="str">
        <f>IF(AQ3="","O",IF(ISERROR(VLOOKUP(AQ3,Lists!$B$2:$B$60,1,FALSE)),"E","O"))</f>
        <v>O</v>
      </c>
      <c r="AR4" s="216" t="str">
        <f>IF(AR3="","O",IF(ISERROR(VLOOKUP(AR3,Lists!$B$2:$B$60,1,FALSE)),"E","O"))</f>
        <v>O</v>
      </c>
      <c r="AS4" s="216" t="str">
        <f>IF(AS3="","O",IF(ISERROR(VLOOKUP(AS3,Lists!$B$2:$B$60,1,FALSE)),"E","O"))</f>
        <v>O</v>
      </c>
      <c r="AT4" s="216" t="str">
        <f>IF(AT3="","O",IF(ISERROR(VLOOKUP(AT3,Lists!$B$2:$B$60,1,FALSE)),"E","O"))</f>
        <v>O</v>
      </c>
      <c r="AU4" s="216" t="str">
        <f>IF(AU3="","O",IF(ISERROR(VLOOKUP(AU3,Lists!$B$2:$B$60,1,FALSE)),"E","O"))</f>
        <v>O</v>
      </c>
      <c r="AV4" s="216" t="str">
        <f>IF(AV3="","O",IF(ISERROR(VLOOKUP(AV3,Lists!$B$2:$B$60,1,FALSE)),"E","O"))</f>
        <v>O</v>
      </c>
      <c r="AW4" s="216" t="str">
        <f>IF(AW3="","O",IF(ISERROR(VLOOKUP(AW3,Lists!$B$2:$B$60,1,FALSE)),"E","O"))</f>
        <v>O</v>
      </c>
      <c r="AX4" s="216" t="str">
        <f>IF(AX3="","O",IF(ISERROR(VLOOKUP(AX3,Lists!$B$2:$B$60,1,FALSE)),"E","O"))</f>
        <v>O</v>
      </c>
      <c r="AY4" s="216" t="str">
        <f>IF(AY3="","O",IF(ISERROR(VLOOKUP(AY3,Lists!$B$2:$B$60,1,FALSE)),"E","O"))</f>
        <v>O</v>
      </c>
      <c r="AZ4" s="216" t="str">
        <f>IF(AZ3="","O",IF(ISERROR(VLOOKUP(AZ3,Lists!$B$2:$B$60,1,FALSE)),"E","O"))</f>
        <v>O</v>
      </c>
      <c r="BA4" s="216" t="str">
        <f>IF(BA3="","O",IF(ISERROR(VLOOKUP(BA3,Lists!$B$2:$B$60,1,FALSE)),"E","O"))</f>
        <v>O</v>
      </c>
      <c r="BB4" s="216" t="str">
        <f>IF(BB3="","O",IF(ISERROR(VLOOKUP(BB3,Lists!$B$2:$B$60,1,FALSE)),"E","O"))</f>
        <v>O</v>
      </c>
      <c r="BC4" s="216" t="str">
        <f>IF(BC3="","O",IF(ISERROR(VLOOKUP(BC3,Lists!$B$2:$B$60,1,FALSE)),"E","O"))</f>
        <v>O</v>
      </c>
      <c r="BD4" s="216" t="str">
        <f>IF(BD3="","O",IF(ISERROR(VLOOKUP(BD3,Lists!$B$2:$B$60,1,FALSE)),"E","O"))</f>
        <v>O</v>
      </c>
      <c r="BE4" s="216" t="str">
        <f>IF(BE3="","O",IF(ISERROR(VLOOKUP(BE3,Lists!$B$2:$B$60,1,FALSE)),"E","O"))</f>
        <v>O</v>
      </c>
      <c r="BF4" s="216" t="str">
        <f>IF(BF3="","O",IF(ISERROR(VLOOKUP(BF3,Lists!$B$2:$B$60,1,FALSE)),"E","O"))</f>
        <v>O</v>
      </c>
      <c r="BG4" s="216" t="str">
        <f>IF(BG3="","O",IF(ISERROR(VLOOKUP(BG3,Lists!$B$2:$B$60,1,FALSE)),"E","O"))</f>
        <v>O</v>
      </c>
      <c r="BH4" s="216" t="str">
        <f>IF(BH3="","O",IF(ISERROR(VLOOKUP(BH3,Lists!$B$2:$B$60,1,FALSE)),"E","O"))</f>
        <v>O</v>
      </c>
      <c r="BI4" s="216" t="str">
        <f>IF(BI3="","O",IF(ISERROR(VLOOKUP(BI3,Lists!$B$2:$B$60,1,FALSE)),"E","O"))</f>
        <v>O</v>
      </c>
      <c r="BJ4" s="216" t="str">
        <f>IF(BJ3="","O",IF(ISERROR(VLOOKUP(BJ3,Lists!$B$2:$B$60,1,FALSE)),"E","O"))</f>
        <v>O</v>
      </c>
      <c r="BK4" s="216" t="str">
        <f>IF(BK3="","O",IF(ISERROR(VLOOKUP(BK3,Lists!$B$2:$B$60,1,FALSE)),"E","O"))</f>
        <v>O</v>
      </c>
      <c r="BL4" s="216" t="str">
        <f>IF(BL3="","O",IF(ISERROR(VLOOKUP(BL3,Lists!$B$2:$B$60,1,FALSE)),"E","O"))</f>
        <v>O</v>
      </c>
      <c r="BM4" s="216" t="str">
        <f>IF(BM3="","O",IF(ISERROR(VLOOKUP(BM3,Lists!$B$2:$B$60,1,FALSE)),"E","O"))</f>
        <v>O</v>
      </c>
      <c r="BN4" s="216" t="str">
        <f>IF(BN3="","O",IF(ISERROR(VLOOKUP(BN3,Lists!$B$2:$B$60,1,FALSE)),"E","O"))</f>
        <v>O</v>
      </c>
      <c r="BO4" s="216" t="str">
        <f>IF(BO3="","O",IF(ISERROR(VLOOKUP(BO3,Lists!$B$2:$B$60,1,FALSE)),"E","O"))</f>
        <v>O</v>
      </c>
      <c r="BP4" s="216" t="str">
        <f>IF(BP3="","O",IF(ISERROR(VLOOKUP(BP3,Lists!$B$2:$B$60,1,FALSE)),"E","O"))</f>
        <v>O</v>
      </c>
      <c r="BQ4" s="216" t="str">
        <f>IF(BQ3="","O",IF(ISERROR(VLOOKUP(BQ3,Lists!$B$2:$B$60,1,FALSE)),"E","O"))</f>
        <v>O</v>
      </c>
      <c r="BR4" s="216" t="str">
        <f>IF(BR3="","O",IF(ISERROR(VLOOKUP(BR3,Lists!$B$2:$B$60,1,FALSE)),"E","O"))</f>
        <v>O</v>
      </c>
      <c r="BS4" s="216" t="str">
        <f>IF(BS3="","O",IF(ISERROR(VLOOKUP(BS3,Lists!$B$2:$B$60,1,FALSE)),"E","O"))</f>
        <v>O</v>
      </c>
    </row>
    <row r="5" spans="1:72" ht="19.5" thickBot="1" x14ac:dyDescent="0.35">
      <c r="A5" s="21" t="s">
        <v>52</v>
      </c>
      <c r="B5" s="220" t="str">
        <f>IF(YOUR_DATA!E3="","",YOUR_DATA!E3)</f>
        <v/>
      </c>
      <c r="C5" s="130" t="str">
        <f>SUBSTITUTE(B5," ","")</f>
        <v/>
      </c>
      <c r="D5" s="20" t="str">
        <f>IF(YOUR_DATA!E3="","EMPTY","OK")</f>
        <v>EMPTY</v>
      </c>
      <c r="E5" s="20" t="str">
        <f>IF(D5="OK",IF(LEN(C5)&gt;64,"MAX 64 CHARS",D5),D5)</f>
        <v>EMPTY</v>
      </c>
      <c r="G5" s="216"/>
      <c r="H5" s="216" t="str">
        <f>MID($C5,H$2,1)</f>
        <v/>
      </c>
      <c r="I5" s="216" t="str">
        <f t="shared" si="0"/>
        <v/>
      </c>
      <c r="J5" s="216" t="str">
        <f t="shared" si="0"/>
        <v/>
      </c>
      <c r="K5" s="216" t="str">
        <f t="shared" si="0"/>
        <v/>
      </c>
      <c r="L5" s="216" t="str">
        <f t="shared" si="0"/>
        <v/>
      </c>
      <c r="M5" s="216" t="str">
        <f t="shared" si="0"/>
        <v/>
      </c>
      <c r="N5" s="216" t="str">
        <f t="shared" si="0"/>
        <v/>
      </c>
      <c r="O5" s="216" t="str">
        <f t="shared" si="0"/>
        <v/>
      </c>
      <c r="P5" s="216" t="str">
        <f t="shared" si="0"/>
        <v/>
      </c>
      <c r="Q5" s="216" t="str">
        <f t="shared" si="0"/>
        <v/>
      </c>
      <c r="R5" s="216" t="str">
        <f t="shared" si="0"/>
        <v/>
      </c>
      <c r="S5" s="216" t="str">
        <f t="shared" si="0"/>
        <v/>
      </c>
      <c r="T5" s="216" t="str">
        <f t="shared" si="0"/>
        <v/>
      </c>
      <c r="U5" s="216" t="str">
        <f t="shared" si="0"/>
        <v/>
      </c>
      <c r="V5" s="216" t="str">
        <f t="shared" si="0"/>
        <v/>
      </c>
      <c r="W5" s="216" t="str">
        <f t="shared" si="0"/>
        <v/>
      </c>
      <c r="X5" s="216" t="str">
        <f t="shared" si="0"/>
        <v/>
      </c>
      <c r="Y5" s="216" t="str">
        <f t="shared" si="0"/>
        <v/>
      </c>
      <c r="Z5" s="216" t="str">
        <f t="shared" si="0"/>
        <v/>
      </c>
      <c r="AA5" s="216" t="str">
        <f t="shared" si="0"/>
        <v/>
      </c>
      <c r="AB5" s="216" t="str">
        <f t="shared" si="0"/>
        <v/>
      </c>
      <c r="AC5" s="216" t="str">
        <f t="shared" si="0"/>
        <v/>
      </c>
      <c r="AD5" s="216" t="str">
        <f t="shared" si="0"/>
        <v/>
      </c>
      <c r="AE5" s="216" t="str">
        <f t="shared" si="0"/>
        <v/>
      </c>
      <c r="AF5" s="216" t="str">
        <f t="shared" si="0"/>
        <v/>
      </c>
      <c r="AG5" s="216" t="str">
        <f t="shared" si="0"/>
        <v/>
      </c>
      <c r="AH5" s="216" t="str">
        <f t="shared" si="0"/>
        <v/>
      </c>
      <c r="AI5" s="216" t="str">
        <f t="shared" si="0"/>
        <v/>
      </c>
      <c r="AJ5" s="216" t="str">
        <f t="shared" si="0"/>
        <v/>
      </c>
      <c r="AK5" s="216" t="str">
        <f t="shared" si="0"/>
        <v/>
      </c>
      <c r="AL5" s="216" t="str">
        <f t="shared" si="0"/>
        <v/>
      </c>
      <c r="AM5" s="216" t="str">
        <f t="shared" si="0"/>
        <v/>
      </c>
      <c r="AN5" s="216" t="str">
        <f t="shared" si="0"/>
        <v/>
      </c>
      <c r="AO5" s="216" t="str">
        <f t="shared" si="0"/>
        <v/>
      </c>
      <c r="AP5" s="216" t="str">
        <f t="shared" si="0"/>
        <v/>
      </c>
      <c r="AQ5" s="216" t="str">
        <f t="shared" si="0"/>
        <v/>
      </c>
      <c r="AR5" s="216" t="str">
        <f t="shared" si="0"/>
        <v/>
      </c>
      <c r="AS5" s="216" t="str">
        <f t="shared" si="0"/>
        <v/>
      </c>
      <c r="AT5" s="216" t="str">
        <f t="shared" si="0"/>
        <v/>
      </c>
      <c r="AU5" s="216" t="str">
        <f t="shared" si="0"/>
        <v/>
      </c>
      <c r="AV5" s="216" t="str">
        <f t="shared" si="0"/>
        <v/>
      </c>
      <c r="AW5" s="216" t="str">
        <f t="shared" si="0"/>
        <v/>
      </c>
      <c r="AX5" s="216" t="str">
        <f t="shared" si="0"/>
        <v/>
      </c>
      <c r="AY5" s="216" t="str">
        <f t="shared" si="0"/>
        <v/>
      </c>
      <c r="AZ5" s="216" t="str">
        <f t="shared" si="0"/>
        <v/>
      </c>
      <c r="BA5" s="216" t="str">
        <f t="shared" si="0"/>
        <v/>
      </c>
      <c r="BB5" s="216" t="str">
        <f t="shared" si="0"/>
        <v/>
      </c>
      <c r="BC5" s="216" t="str">
        <f t="shared" si="0"/>
        <v/>
      </c>
      <c r="BD5" s="216" t="str">
        <f t="shared" si="0"/>
        <v/>
      </c>
      <c r="BE5" s="216" t="str">
        <f t="shared" si="0"/>
        <v/>
      </c>
      <c r="BF5" s="216" t="str">
        <f t="shared" si="0"/>
        <v/>
      </c>
      <c r="BG5" s="216" t="str">
        <f t="shared" si="0"/>
        <v/>
      </c>
      <c r="BH5" s="216" t="str">
        <f t="shared" si="0"/>
        <v/>
      </c>
      <c r="BI5" s="216" t="str">
        <f t="shared" si="0"/>
        <v/>
      </c>
      <c r="BJ5" s="216" t="str">
        <f t="shared" si="0"/>
        <v/>
      </c>
      <c r="BK5" s="216" t="str">
        <f t="shared" si="0"/>
        <v/>
      </c>
      <c r="BL5" s="216" t="str">
        <f t="shared" si="0"/>
        <v/>
      </c>
      <c r="BM5" s="216" t="str">
        <f t="shared" si="0"/>
        <v/>
      </c>
      <c r="BN5" s="216" t="str">
        <f t="shared" si="0"/>
        <v/>
      </c>
      <c r="BO5" s="216" t="str">
        <f t="shared" si="0"/>
        <v/>
      </c>
      <c r="BP5" s="216" t="str">
        <f t="shared" si="0"/>
        <v/>
      </c>
      <c r="BQ5" s="216" t="str">
        <f t="shared" si="0"/>
        <v/>
      </c>
      <c r="BR5" s="216" t="str">
        <f t="shared" si="0"/>
        <v/>
      </c>
      <c r="BS5" s="216" t="str">
        <f t="shared" si="0"/>
        <v/>
      </c>
    </row>
    <row r="6" spans="1:72" ht="19.5" thickBot="1" x14ac:dyDescent="0.35">
      <c r="A6" s="21"/>
      <c r="D6" s="21"/>
      <c r="E6"/>
      <c r="G6" s="216" t="str">
        <f>IF(COUNTIF(H6:BS6,"E"),"ERROR","OK")</f>
        <v>OK</v>
      </c>
      <c r="H6" s="216" t="str">
        <f>IF(H5="","O",IF(ISERROR(VLOOKUP(H5,Lists!$C2:$C60,1,FALSE)),"E","O"))</f>
        <v>O</v>
      </c>
      <c r="I6" s="216" t="str">
        <f>IF(I5="","O",IF(ISERROR(VLOOKUP(I5,Lists!$C2:$C60,1,FALSE)),"E","O"))</f>
        <v>O</v>
      </c>
      <c r="J6" s="216" t="str">
        <f>IF(J5="","O",IF(ISERROR(VLOOKUP(J5,Lists!$C2:$C60,1,FALSE)),"E","O"))</f>
        <v>O</v>
      </c>
      <c r="K6" s="216" t="str">
        <f>IF(K5="","O",IF(ISERROR(VLOOKUP(K5,Lists!$C2:$C60,1,FALSE)),"E","O"))</f>
        <v>O</v>
      </c>
      <c r="L6" s="216" t="str">
        <f>IF(L5="","O",IF(ISERROR(VLOOKUP(L5,Lists!$C2:$C60,1,FALSE)),"E","O"))</f>
        <v>O</v>
      </c>
      <c r="M6" s="216" t="str">
        <f>IF(M5="","O",IF(ISERROR(VLOOKUP(M5,Lists!$C2:$C60,1,FALSE)),"E","O"))</f>
        <v>O</v>
      </c>
      <c r="N6" s="216" t="str">
        <f>IF(N5="","O",IF(ISERROR(VLOOKUP(N5,Lists!$C2:$C60,1,FALSE)),"E","O"))</f>
        <v>O</v>
      </c>
      <c r="O6" s="216" t="str">
        <f>IF(O5="","O",IF(ISERROR(VLOOKUP(O5,Lists!$C2:$C60,1,FALSE)),"E","O"))</f>
        <v>O</v>
      </c>
      <c r="P6" s="216" t="str">
        <f>IF(P5="","O",IF(ISERROR(VLOOKUP(P5,Lists!$C2:$C60,1,FALSE)),"E","O"))</f>
        <v>O</v>
      </c>
      <c r="Q6" s="216" t="str">
        <f>IF(Q5="","O",IF(ISERROR(VLOOKUP(Q5,Lists!$C2:$C60,1,FALSE)),"E","O"))</f>
        <v>O</v>
      </c>
      <c r="R6" s="216" t="str">
        <f>IF(R5="","O",IF(ISERROR(VLOOKUP(R5,Lists!$C2:$C60,1,FALSE)),"E","O"))</f>
        <v>O</v>
      </c>
      <c r="S6" s="216" t="str">
        <f>IF(S5="","O",IF(ISERROR(VLOOKUP(S5,Lists!$C2:$C60,1,FALSE)),"E","O"))</f>
        <v>O</v>
      </c>
      <c r="T6" s="216" t="str">
        <f>IF(T5="","O",IF(ISERROR(VLOOKUP(T5,Lists!$C2:$C60,1,FALSE)),"E","O"))</f>
        <v>O</v>
      </c>
      <c r="U6" s="216" t="str">
        <f>IF(U5="","O",IF(ISERROR(VLOOKUP(U5,Lists!$C2:$C60,1,FALSE)),"E","O"))</f>
        <v>O</v>
      </c>
      <c r="V6" s="216" t="str">
        <f>IF(V5="","O",IF(ISERROR(VLOOKUP(V5,Lists!$C2:$C60,1,FALSE)),"E","O"))</f>
        <v>O</v>
      </c>
      <c r="W6" s="216" t="str">
        <f>IF(W5="","O",IF(ISERROR(VLOOKUP(W5,Lists!$C2:$C60,1,FALSE)),"E","O"))</f>
        <v>O</v>
      </c>
      <c r="X6" s="216" t="str">
        <f>IF(X5="","O",IF(ISERROR(VLOOKUP(X5,Lists!$C2:$C60,1,FALSE)),"E","O"))</f>
        <v>O</v>
      </c>
      <c r="Y6" s="216" t="str">
        <f>IF(Y5="","O",IF(ISERROR(VLOOKUP(Y5,Lists!$C2:$C60,1,FALSE)),"E","O"))</f>
        <v>O</v>
      </c>
      <c r="Z6" s="216" t="str">
        <f>IF(Z5="","O",IF(ISERROR(VLOOKUP(Z5,Lists!$C2:$C60,1,FALSE)),"E","O"))</f>
        <v>O</v>
      </c>
      <c r="AA6" s="216" t="str">
        <f>IF(AA5="","O",IF(ISERROR(VLOOKUP(AA5,Lists!$C2:$C60,1,FALSE)),"E","O"))</f>
        <v>O</v>
      </c>
      <c r="AB6" s="216" t="str">
        <f>IF(AB5="","O",IF(ISERROR(VLOOKUP(AB5,Lists!$C2:$C60,1,FALSE)),"E","O"))</f>
        <v>O</v>
      </c>
      <c r="AC6" s="216" t="str">
        <f>IF(AC5="","O",IF(ISERROR(VLOOKUP(AC5,Lists!$C2:$C60,1,FALSE)),"E","O"))</f>
        <v>O</v>
      </c>
      <c r="AD6" s="216" t="str">
        <f>IF(AD5="","O",IF(ISERROR(VLOOKUP(AD5,Lists!$C2:$C60,1,FALSE)),"E","O"))</f>
        <v>O</v>
      </c>
      <c r="AE6" s="216" t="str">
        <f>IF(AE5="","O",IF(ISERROR(VLOOKUP(AE5,Lists!$C2:$C60,1,FALSE)),"E","O"))</f>
        <v>O</v>
      </c>
      <c r="AF6" s="216" t="str">
        <f>IF(AF5="","O",IF(ISERROR(VLOOKUP(AF5,Lists!$C2:$C60,1,FALSE)),"E","O"))</f>
        <v>O</v>
      </c>
      <c r="AG6" s="216" t="str">
        <f>IF(AG5="","O",IF(ISERROR(VLOOKUP(AG5,Lists!$C2:$C60,1,FALSE)),"E","O"))</f>
        <v>O</v>
      </c>
      <c r="AH6" s="216" t="str">
        <f>IF(AH5="","O",IF(ISERROR(VLOOKUP(AH5,Lists!$C2:$C60,1,FALSE)),"E","O"))</f>
        <v>O</v>
      </c>
      <c r="AI6" s="216" t="str">
        <f>IF(AI5="","O",IF(ISERROR(VLOOKUP(AI5,Lists!$C2:$C60,1,FALSE)),"E","O"))</f>
        <v>O</v>
      </c>
      <c r="AJ6" s="216" t="str">
        <f>IF(AJ5="","O",IF(ISERROR(VLOOKUP(AJ5,Lists!$C2:$C60,1,FALSE)),"E","O"))</f>
        <v>O</v>
      </c>
      <c r="AK6" s="216" t="str">
        <f>IF(AK5="","O",IF(ISERROR(VLOOKUP(AK5,Lists!$C2:$C60,1,FALSE)),"E","O"))</f>
        <v>O</v>
      </c>
      <c r="AL6" s="216" t="str">
        <f>IF(AL5="","O",IF(ISERROR(VLOOKUP(AL5,Lists!$C2:$C60,1,FALSE)),"E","O"))</f>
        <v>O</v>
      </c>
      <c r="AM6" s="216" t="str">
        <f>IF(AM5="","O",IF(ISERROR(VLOOKUP(AM5,Lists!$C2:$C60,1,FALSE)),"E","O"))</f>
        <v>O</v>
      </c>
      <c r="AN6" s="216" t="str">
        <f>IF(AN5="","O",IF(ISERROR(VLOOKUP(AN5,Lists!$C2:$C60,1,FALSE)),"E","O"))</f>
        <v>O</v>
      </c>
      <c r="AO6" s="216" t="str">
        <f>IF(AO5="","O",IF(ISERROR(VLOOKUP(AO5,Lists!$C2:$C60,1,FALSE)),"E","O"))</f>
        <v>O</v>
      </c>
      <c r="AP6" s="216" t="str">
        <f>IF(AP5="","O",IF(ISERROR(VLOOKUP(AP5,Lists!$C2:$C60,1,FALSE)),"E","O"))</f>
        <v>O</v>
      </c>
      <c r="AQ6" s="216" t="str">
        <f>IF(AQ5="","O",IF(ISERROR(VLOOKUP(AQ5,Lists!$C2:$C60,1,FALSE)),"E","O"))</f>
        <v>O</v>
      </c>
      <c r="AR6" s="216" t="str">
        <f>IF(AR5="","O",IF(ISERROR(VLOOKUP(AR5,Lists!$C2:$C60,1,FALSE)),"E","O"))</f>
        <v>O</v>
      </c>
      <c r="AS6" s="216" t="str">
        <f>IF(AS5="","O",IF(ISERROR(VLOOKUP(AS5,Lists!$C2:$C60,1,FALSE)),"E","O"))</f>
        <v>O</v>
      </c>
      <c r="AT6" s="216" t="str">
        <f>IF(AT5="","O",IF(ISERROR(VLOOKUP(AT5,Lists!$C2:$C60,1,FALSE)),"E","O"))</f>
        <v>O</v>
      </c>
      <c r="AU6" s="216" t="str">
        <f>IF(AU5="","O",IF(ISERROR(VLOOKUP(AU5,Lists!$C2:$C60,1,FALSE)),"E","O"))</f>
        <v>O</v>
      </c>
      <c r="AV6" s="216" t="str">
        <f>IF(AV5="","O",IF(ISERROR(VLOOKUP(AV5,Lists!$C2:$C60,1,FALSE)),"E","O"))</f>
        <v>O</v>
      </c>
      <c r="AW6" s="216" t="str">
        <f>IF(AW5="","O",IF(ISERROR(VLOOKUP(AW5,Lists!$C2:$C60,1,FALSE)),"E","O"))</f>
        <v>O</v>
      </c>
      <c r="AX6" s="216" t="str">
        <f>IF(AX5="","O",IF(ISERROR(VLOOKUP(AX5,Lists!$C2:$C60,1,FALSE)),"E","O"))</f>
        <v>O</v>
      </c>
      <c r="AY6" s="216" t="str">
        <f>IF(AY5="","O",IF(ISERROR(VLOOKUP(AY5,Lists!$C2:$C60,1,FALSE)),"E","O"))</f>
        <v>O</v>
      </c>
      <c r="AZ6" s="216" t="str">
        <f>IF(AZ5="","O",IF(ISERROR(VLOOKUP(AZ5,Lists!$C2:$C60,1,FALSE)),"E","O"))</f>
        <v>O</v>
      </c>
      <c r="BA6" s="216" t="str">
        <f>IF(BA5="","O",IF(ISERROR(VLOOKUP(BA5,Lists!$C2:$C60,1,FALSE)),"E","O"))</f>
        <v>O</v>
      </c>
      <c r="BB6" s="216" t="str">
        <f>IF(BB5="","O",IF(ISERROR(VLOOKUP(BB5,Lists!$C2:$C60,1,FALSE)),"E","O"))</f>
        <v>O</v>
      </c>
      <c r="BC6" s="216" t="str">
        <f>IF(BC5="","O",IF(ISERROR(VLOOKUP(BC5,Lists!$C2:$C60,1,FALSE)),"E","O"))</f>
        <v>O</v>
      </c>
      <c r="BD6" s="216" t="str">
        <f>IF(BD5="","O",IF(ISERROR(VLOOKUP(BD5,Lists!$C2:$C60,1,FALSE)),"E","O"))</f>
        <v>O</v>
      </c>
      <c r="BE6" s="216" t="str">
        <f>IF(BE5="","O",IF(ISERROR(VLOOKUP(BE5,Lists!$C2:$C60,1,FALSE)),"E","O"))</f>
        <v>O</v>
      </c>
      <c r="BF6" s="216" t="str">
        <f>IF(BF5="","O",IF(ISERROR(VLOOKUP(BF5,Lists!$C2:$C60,1,FALSE)),"E","O"))</f>
        <v>O</v>
      </c>
      <c r="BG6" s="216" t="str">
        <f>IF(BG5="","O",IF(ISERROR(VLOOKUP(BG5,Lists!$C2:$C60,1,FALSE)),"E","O"))</f>
        <v>O</v>
      </c>
      <c r="BH6" s="216" t="str">
        <f>IF(BH5="","O",IF(ISERROR(VLOOKUP(BH5,Lists!$C2:$C60,1,FALSE)),"E","O"))</f>
        <v>O</v>
      </c>
      <c r="BI6" s="216" t="str">
        <f>IF(BI5="","O",IF(ISERROR(VLOOKUP(BI5,Lists!$C2:$C60,1,FALSE)),"E","O"))</f>
        <v>O</v>
      </c>
      <c r="BJ6" s="216" t="str">
        <f>IF(BJ5="","O",IF(ISERROR(VLOOKUP(BJ5,Lists!$C2:$C60,1,FALSE)),"E","O"))</f>
        <v>O</v>
      </c>
      <c r="BK6" s="216" t="str">
        <f>IF(BK5="","O",IF(ISERROR(VLOOKUP(BK5,Lists!$C2:$C60,1,FALSE)),"E","O"))</f>
        <v>O</v>
      </c>
      <c r="BL6" s="216" t="str">
        <f>IF(BL5="","O",IF(ISERROR(VLOOKUP(BL5,Lists!$C2:$C60,1,FALSE)),"E","O"))</f>
        <v>O</v>
      </c>
      <c r="BM6" s="216" t="str">
        <f>IF(BM5="","O",IF(ISERROR(VLOOKUP(BM5,Lists!$C2:$C60,1,FALSE)),"E","O"))</f>
        <v>O</v>
      </c>
      <c r="BN6" s="216" t="str">
        <f>IF(BN5="","O",IF(ISERROR(VLOOKUP(BN5,Lists!$C2:$C60,1,FALSE)),"E","O"))</f>
        <v>O</v>
      </c>
      <c r="BO6" s="216" t="str">
        <f>IF(BO5="","O",IF(ISERROR(VLOOKUP(BO5,Lists!$C2:$C60,1,FALSE)),"E","O"))</f>
        <v>O</v>
      </c>
      <c r="BP6" s="216" t="str">
        <f>IF(BP5="","O",IF(ISERROR(VLOOKUP(BP5,Lists!$C2:$C60,1,FALSE)),"E","O"))</f>
        <v>O</v>
      </c>
      <c r="BQ6" s="216" t="str">
        <f>IF(BQ5="","O",IF(ISERROR(VLOOKUP(BQ5,Lists!$C2:$C60,1,FALSE)),"E","O"))</f>
        <v>O</v>
      </c>
      <c r="BR6" s="216" t="str">
        <f>IF(BR5="","O",IF(ISERROR(VLOOKUP(BR5,Lists!$C2:$C60,1,FALSE)),"E","O"))</f>
        <v>O</v>
      </c>
      <c r="BS6" s="216" t="str">
        <f>IF(BS5="","O",IF(ISERROR(VLOOKUP(BS5,Lists!$C2:$C60,1,FALSE)),"E","O"))</f>
        <v>O</v>
      </c>
    </row>
    <row r="7" spans="1:72" ht="19.5" thickBot="1" x14ac:dyDescent="0.35">
      <c r="A7" s="21" t="s">
        <v>53</v>
      </c>
      <c r="B7" s="242" t="str">
        <f>YOUR_DATA!G3</f>
        <v>Jean-Maël</v>
      </c>
      <c r="C7" s="130" t="str">
        <f>SUBSTITUTE(B7," ","")</f>
        <v>Jean-Maël</v>
      </c>
      <c r="D7" s="20" t="str">
        <f>IF(YOUR_DATA!G3="","ERROR","OK")</f>
        <v>OK</v>
      </c>
      <c r="E7" s="20" t="str">
        <f>IF(D7="OK",IF(LEN(C7)&gt;64,"MAX 64 CHARS",D7),D7)</f>
        <v>OK</v>
      </c>
      <c r="G7" s="216"/>
      <c r="H7" s="216" t="str">
        <f>MID($C7,H$2,1)</f>
        <v>J</v>
      </c>
      <c r="I7" s="216" t="str">
        <f t="shared" si="0"/>
        <v>e</v>
      </c>
      <c r="J7" s="216" t="str">
        <f t="shared" si="0"/>
        <v>a</v>
      </c>
      <c r="K7" s="216" t="str">
        <f t="shared" si="0"/>
        <v>n</v>
      </c>
      <c r="L7" s="216" t="str">
        <f t="shared" si="0"/>
        <v>-</v>
      </c>
      <c r="M7" s="216" t="str">
        <f t="shared" si="0"/>
        <v>M</v>
      </c>
      <c r="N7" s="216" t="str">
        <f t="shared" si="0"/>
        <v>a</v>
      </c>
      <c r="O7" s="216" t="str">
        <f t="shared" si="0"/>
        <v>ë</v>
      </c>
      <c r="P7" s="216" t="str">
        <f t="shared" si="0"/>
        <v>l</v>
      </c>
      <c r="Q7" s="216" t="str">
        <f t="shared" si="0"/>
        <v/>
      </c>
      <c r="R7" s="216" t="str">
        <f t="shared" si="0"/>
        <v/>
      </c>
      <c r="S7" s="216" t="str">
        <f t="shared" si="0"/>
        <v/>
      </c>
      <c r="T7" s="216" t="str">
        <f t="shared" si="0"/>
        <v/>
      </c>
      <c r="U7" s="216" t="str">
        <f t="shared" si="0"/>
        <v/>
      </c>
      <c r="V7" s="216" t="str">
        <f t="shared" si="0"/>
        <v/>
      </c>
      <c r="W7" s="216" t="str">
        <f t="shared" si="0"/>
        <v/>
      </c>
      <c r="X7" s="216" t="str">
        <f t="shared" si="0"/>
        <v/>
      </c>
      <c r="Y7" s="216" t="str">
        <f t="shared" si="0"/>
        <v/>
      </c>
      <c r="Z7" s="216" t="str">
        <f t="shared" si="0"/>
        <v/>
      </c>
      <c r="AA7" s="216" t="str">
        <f t="shared" si="0"/>
        <v/>
      </c>
      <c r="AB7" s="216" t="str">
        <f t="shared" si="0"/>
        <v/>
      </c>
      <c r="AC7" s="216" t="str">
        <f t="shared" si="0"/>
        <v/>
      </c>
      <c r="AD7" s="216" t="str">
        <f t="shared" si="0"/>
        <v/>
      </c>
      <c r="AE7" s="216" t="str">
        <f t="shared" si="0"/>
        <v/>
      </c>
      <c r="AF7" s="216" t="str">
        <f t="shared" si="0"/>
        <v/>
      </c>
      <c r="AG7" s="216" t="str">
        <f t="shared" si="0"/>
        <v/>
      </c>
      <c r="AH7" s="216" t="str">
        <f t="shared" si="0"/>
        <v/>
      </c>
      <c r="AI7" s="216" t="str">
        <f t="shared" si="0"/>
        <v/>
      </c>
      <c r="AJ7" s="216" t="str">
        <f t="shared" si="0"/>
        <v/>
      </c>
      <c r="AK7" s="216" t="str">
        <f t="shared" si="0"/>
        <v/>
      </c>
      <c r="AL7" s="216" t="str">
        <f t="shared" si="0"/>
        <v/>
      </c>
      <c r="AM7" s="216" t="str">
        <f t="shared" si="0"/>
        <v/>
      </c>
      <c r="AN7" s="216" t="str">
        <f t="shared" si="0"/>
        <v/>
      </c>
      <c r="AO7" s="216" t="str">
        <f t="shared" si="0"/>
        <v/>
      </c>
      <c r="AP7" s="216" t="str">
        <f t="shared" si="0"/>
        <v/>
      </c>
      <c r="AQ7" s="216" t="str">
        <f t="shared" si="0"/>
        <v/>
      </c>
      <c r="AR7" s="216" t="str">
        <f t="shared" si="0"/>
        <v/>
      </c>
      <c r="AS7" s="216" t="str">
        <f t="shared" si="0"/>
        <v/>
      </c>
      <c r="AT7" s="216" t="str">
        <f t="shared" si="0"/>
        <v/>
      </c>
      <c r="AU7" s="216" t="str">
        <f t="shared" si="0"/>
        <v/>
      </c>
      <c r="AV7" s="216" t="str">
        <f t="shared" si="0"/>
        <v/>
      </c>
      <c r="AW7" s="216" t="str">
        <f t="shared" si="0"/>
        <v/>
      </c>
      <c r="AX7" s="216" t="str">
        <f t="shared" si="0"/>
        <v/>
      </c>
      <c r="AY7" s="216" t="str">
        <f t="shared" si="0"/>
        <v/>
      </c>
      <c r="AZ7" s="216" t="str">
        <f t="shared" si="0"/>
        <v/>
      </c>
      <c r="BA7" s="216" t="str">
        <f t="shared" si="0"/>
        <v/>
      </c>
      <c r="BB7" s="216" t="str">
        <f t="shared" si="0"/>
        <v/>
      </c>
      <c r="BC7" s="216" t="str">
        <f t="shared" si="0"/>
        <v/>
      </c>
      <c r="BD7" s="216" t="str">
        <f t="shared" si="0"/>
        <v/>
      </c>
      <c r="BE7" s="216" t="str">
        <f t="shared" si="0"/>
        <v/>
      </c>
      <c r="BF7" s="216" t="str">
        <f t="shared" si="0"/>
        <v/>
      </c>
      <c r="BG7" s="216" t="str">
        <f t="shared" si="0"/>
        <v/>
      </c>
      <c r="BH7" s="216" t="str">
        <f t="shared" si="0"/>
        <v/>
      </c>
      <c r="BI7" s="216" t="str">
        <f t="shared" si="0"/>
        <v/>
      </c>
      <c r="BJ7" s="216" t="str">
        <f t="shared" si="0"/>
        <v/>
      </c>
      <c r="BK7" s="216" t="str">
        <f t="shared" si="0"/>
        <v/>
      </c>
      <c r="BL7" s="216" t="str">
        <f t="shared" si="0"/>
        <v/>
      </c>
      <c r="BM7" s="216" t="str">
        <f t="shared" si="0"/>
        <v/>
      </c>
      <c r="BN7" s="216" t="str">
        <f t="shared" si="0"/>
        <v/>
      </c>
      <c r="BO7" s="216" t="str">
        <f t="shared" si="0"/>
        <v/>
      </c>
      <c r="BP7" s="216" t="str">
        <f t="shared" si="0"/>
        <v/>
      </c>
      <c r="BQ7" s="216" t="str">
        <f t="shared" si="0"/>
        <v/>
      </c>
      <c r="BR7" s="216" t="str">
        <f t="shared" si="0"/>
        <v/>
      </c>
      <c r="BS7" s="216" t="str">
        <f t="shared" si="0"/>
        <v/>
      </c>
    </row>
    <row r="8" spans="1:72" ht="19.5" thickBot="1" x14ac:dyDescent="0.35">
      <c r="A8" s="21"/>
      <c r="D8" s="21"/>
      <c r="E8"/>
      <c r="G8" s="216" t="str">
        <f>IF(COUNTIF(H8:BS8,"E"),"ERROR","OK")</f>
        <v>OK</v>
      </c>
      <c r="H8" s="216" t="str">
        <f>IF(H7="","O",IF(ISERROR(VLOOKUP(H7,Lists!$D$2:$D$60,1,FALSE)),"E","O"))</f>
        <v>O</v>
      </c>
      <c r="I8" s="216" t="str">
        <f>IF(I7="","O",IF(ISERROR(VLOOKUP(I7,Lists!$D$2:$D$60,1,FALSE)),"E","O"))</f>
        <v>O</v>
      </c>
      <c r="J8" s="216" t="str">
        <f>IF(J7="","O",IF(ISERROR(VLOOKUP(J7,Lists!$D$2:$D$60,1,FALSE)),"E","O"))</f>
        <v>O</v>
      </c>
      <c r="K8" s="216" t="str">
        <f>IF(K7="","O",IF(ISERROR(VLOOKUP(K7,Lists!$D$2:$D$60,1,FALSE)),"E","O"))</f>
        <v>O</v>
      </c>
      <c r="L8" s="216" t="str">
        <f>IF(L7="","O",IF(ISERROR(VLOOKUP(L7,Lists!$D$2:$D$60,1,FALSE)),"E","O"))</f>
        <v>O</v>
      </c>
      <c r="M8" s="216" t="str">
        <f>IF(M7="","O",IF(ISERROR(VLOOKUP(M7,Lists!$D$2:$D$60,1,FALSE)),"E","O"))</f>
        <v>O</v>
      </c>
      <c r="N8" s="216" t="str">
        <f>IF(N7="","O",IF(ISERROR(VLOOKUP(N7,Lists!$D$2:$D$60,1,FALSE)),"E","O"))</f>
        <v>O</v>
      </c>
      <c r="O8" s="216" t="str">
        <f>IF(O7="","O",IF(ISERROR(VLOOKUP(O7,Lists!$D$2:$D$60,1,FALSE)),"E","O"))</f>
        <v>O</v>
      </c>
      <c r="P8" s="216" t="str">
        <f>IF(P7="","O",IF(ISERROR(VLOOKUP(P7,Lists!$D$2:$D$60,1,FALSE)),"E","O"))</f>
        <v>O</v>
      </c>
      <c r="Q8" s="216" t="str">
        <f>IF(Q7="","O",IF(ISERROR(VLOOKUP(Q7,Lists!$D$2:$D$60,1,FALSE)),"E","O"))</f>
        <v>O</v>
      </c>
      <c r="R8" s="216" t="str">
        <f>IF(R7="","O",IF(ISERROR(VLOOKUP(R7,Lists!$D$2:$D$60,1,FALSE)),"E","O"))</f>
        <v>O</v>
      </c>
      <c r="S8" s="216" t="str">
        <f>IF(S7="","O",IF(ISERROR(VLOOKUP(S7,Lists!$D$2:$D$60,1,FALSE)),"E","O"))</f>
        <v>O</v>
      </c>
      <c r="T8" s="216" t="str">
        <f>IF(T7="","O",IF(ISERROR(VLOOKUP(T7,Lists!$D$2:$D$60,1,FALSE)),"E","O"))</f>
        <v>O</v>
      </c>
      <c r="U8" s="216" t="str">
        <f>IF(U7="","O",IF(ISERROR(VLOOKUP(U7,Lists!$D$2:$D$60,1,FALSE)),"E","O"))</f>
        <v>O</v>
      </c>
      <c r="V8" s="216" t="str">
        <f>IF(V7="","O",IF(ISERROR(VLOOKUP(V7,Lists!$D$2:$D$60,1,FALSE)),"E","O"))</f>
        <v>O</v>
      </c>
      <c r="W8" s="216" t="str">
        <f>IF(W7="","O",IF(ISERROR(VLOOKUP(W7,Lists!$D$2:$D$60,1,FALSE)),"E","O"))</f>
        <v>O</v>
      </c>
      <c r="X8" s="216" t="str">
        <f>IF(X7="","O",IF(ISERROR(VLOOKUP(X7,Lists!$D$2:$D$60,1,FALSE)),"E","O"))</f>
        <v>O</v>
      </c>
      <c r="Y8" s="216" t="str">
        <f>IF(Y7="","O",IF(ISERROR(VLOOKUP(Y7,Lists!$D$2:$D$60,1,FALSE)),"E","O"))</f>
        <v>O</v>
      </c>
      <c r="Z8" s="216" t="str">
        <f>IF(Z7="","O",IF(ISERROR(VLOOKUP(Z7,Lists!$D$2:$D$60,1,FALSE)),"E","O"))</f>
        <v>O</v>
      </c>
      <c r="AA8" s="216" t="str">
        <f>IF(AA7="","O",IF(ISERROR(VLOOKUP(AA7,Lists!$D$2:$D$60,1,FALSE)),"E","O"))</f>
        <v>O</v>
      </c>
      <c r="AB8" s="216" t="str">
        <f>IF(AB7="","O",IF(ISERROR(VLOOKUP(AB7,Lists!$D$2:$D$60,1,FALSE)),"E","O"))</f>
        <v>O</v>
      </c>
      <c r="AC8" s="216" t="str">
        <f>IF(AC7="","O",IF(ISERROR(VLOOKUP(AC7,Lists!$D$2:$D$60,1,FALSE)),"E","O"))</f>
        <v>O</v>
      </c>
      <c r="AD8" s="216" t="str">
        <f>IF(AD7="","O",IF(ISERROR(VLOOKUP(AD7,Lists!$D$2:$D$60,1,FALSE)),"E","O"))</f>
        <v>O</v>
      </c>
      <c r="AE8" s="216" t="str">
        <f>IF(AE7="","O",IF(ISERROR(VLOOKUP(AE7,Lists!$D$2:$D$60,1,FALSE)),"E","O"))</f>
        <v>O</v>
      </c>
      <c r="AF8" s="216" t="str">
        <f>IF(AF7="","O",IF(ISERROR(VLOOKUP(AF7,Lists!$D$2:$D$60,1,FALSE)),"E","O"))</f>
        <v>O</v>
      </c>
      <c r="AG8" s="216" t="str">
        <f>IF(AG7="","O",IF(ISERROR(VLOOKUP(AG7,Lists!$D$2:$D$60,1,FALSE)),"E","O"))</f>
        <v>O</v>
      </c>
      <c r="AH8" s="216" t="str">
        <f>IF(AH7="","O",IF(ISERROR(VLOOKUP(AH7,Lists!$D$2:$D$60,1,FALSE)),"E","O"))</f>
        <v>O</v>
      </c>
      <c r="AI8" s="216" t="str">
        <f>IF(AI7="","O",IF(ISERROR(VLOOKUP(AI7,Lists!$D$2:$D$60,1,FALSE)),"E","O"))</f>
        <v>O</v>
      </c>
      <c r="AJ8" s="216" t="str">
        <f>IF(AJ7="","O",IF(ISERROR(VLOOKUP(AJ7,Lists!$D$2:$D$60,1,FALSE)),"E","O"))</f>
        <v>O</v>
      </c>
      <c r="AK8" s="216" t="str">
        <f>IF(AK7="","O",IF(ISERROR(VLOOKUP(AK7,Lists!$D$2:$D$60,1,FALSE)),"E","O"))</f>
        <v>O</v>
      </c>
      <c r="AL8" s="216" t="str">
        <f>IF(AL7="","O",IF(ISERROR(VLOOKUP(AL7,Lists!$D$2:$D$60,1,FALSE)),"E","O"))</f>
        <v>O</v>
      </c>
      <c r="AM8" s="216" t="str">
        <f>IF(AM7="","O",IF(ISERROR(VLOOKUP(AM7,Lists!$D$2:$D$60,1,FALSE)),"E","O"))</f>
        <v>O</v>
      </c>
      <c r="AN8" s="216" t="str">
        <f>IF(AN7="","O",IF(ISERROR(VLOOKUP(AN7,Lists!$D$2:$D$60,1,FALSE)),"E","O"))</f>
        <v>O</v>
      </c>
      <c r="AO8" s="216" t="str">
        <f>IF(AO7="","O",IF(ISERROR(VLOOKUP(AO7,Lists!$D$2:$D$60,1,FALSE)),"E","O"))</f>
        <v>O</v>
      </c>
      <c r="AP8" s="216" t="str">
        <f>IF(AP7="","O",IF(ISERROR(VLOOKUP(AP7,Lists!$D$2:$D$60,1,FALSE)),"E","O"))</f>
        <v>O</v>
      </c>
      <c r="AQ8" s="216" t="str">
        <f>IF(AQ7="","O",IF(ISERROR(VLOOKUP(AQ7,Lists!$D$2:$D$60,1,FALSE)),"E","O"))</f>
        <v>O</v>
      </c>
      <c r="AR8" s="216" t="str">
        <f>IF(AR7="","O",IF(ISERROR(VLOOKUP(AR7,Lists!$D$2:$D$60,1,FALSE)),"E","O"))</f>
        <v>O</v>
      </c>
      <c r="AS8" s="216" t="str">
        <f>IF(AS7="","O",IF(ISERROR(VLOOKUP(AS7,Lists!$D$2:$D$60,1,FALSE)),"E","O"))</f>
        <v>O</v>
      </c>
      <c r="AT8" s="216" t="str">
        <f>IF(AT7="","O",IF(ISERROR(VLOOKUP(AT7,Lists!$D$2:$D$60,1,FALSE)),"E","O"))</f>
        <v>O</v>
      </c>
      <c r="AU8" s="216" t="str">
        <f>IF(AU7="","O",IF(ISERROR(VLOOKUP(AU7,Lists!$D$2:$D$60,1,FALSE)),"E","O"))</f>
        <v>O</v>
      </c>
      <c r="AV8" s="216" t="str">
        <f>IF(AV7="","O",IF(ISERROR(VLOOKUP(AV7,Lists!$D$2:$D$60,1,FALSE)),"E","O"))</f>
        <v>O</v>
      </c>
      <c r="AW8" s="216" t="str">
        <f>IF(AW7="","O",IF(ISERROR(VLOOKUP(AW7,Lists!$D$2:$D$60,1,FALSE)),"E","O"))</f>
        <v>O</v>
      </c>
      <c r="AX8" s="216" t="str">
        <f>IF(AX7="","O",IF(ISERROR(VLOOKUP(AX7,Lists!$D$2:$D$60,1,FALSE)),"E","O"))</f>
        <v>O</v>
      </c>
      <c r="AY8" s="216" t="str">
        <f>IF(AY7="","O",IF(ISERROR(VLOOKUP(AY7,Lists!$D$2:$D$60,1,FALSE)),"E","O"))</f>
        <v>O</v>
      </c>
      <c r="AZ8" s="216" t="str">
        <f>IF(AZ7="","O",IF(ISERROR(VLOOKUP(AZ7,Lists!$D$2:$D$60,1,FALSE)),"E","O"))</f>
        <v>O</v>
      </c>
      <c r="BA8" s="216" t="str">
        <f>IF(BA7="","O",IF(ISERROR(VLOOKUP(BA7,Lists!$D$2:$D$60,1,FALSE)),"E","O"))</f>
        <v>O</v>
      </c>
      <c r="BB8" s="216" t="str">
        <f>IF(BB7="","O",IF(ISERROR(VLOOKUP(BB7,Lists!$D$2:$D$60,1,FALSE)),"E","O"))</f>
        <v>O</v>
      </c>
      <c r="BC8" s="216" t="str">
        <f>IF(BC7="","O",IF(ISERROR(VLOOKUP(BC7,Lists!$D$2:$D$60,1,FALSE)),"E","O"))</f>
        <v>O</v>
      </c>
      <c r="BD8" s="216" t="str">
        <f>IF(BD7="","O",IF(ISERROR(VLOOKUP(BD7,Lists!$D$2:$D$60,1,FALSE)),"E","O"))</f>
        <v>O</v>
      </c>
      <c r="BE8" s="216" t="str">
        <f>IF(BE7="","O",IF(ISERROR(VLOOKUP(BE7,Lists!$D$2:$D$60,1,FALSE)),"E","O"))</f>
        <v>O</v>
      </c>
      <c r="BF8" s="216" t="str">
        <f>IF(BF7="","O",IF(ISERROR(VLOOKUP(BF7,Lists!$D$2:$D$60,1,FALSE)),"E","O"))</f>
        <v>O</v>
      </c>
      <c r="BG8" s="216" t="str">
        <f>IF(BG7="","O",IF(ISERROR(VLOOKUP(BG7,Lists!$D$2:$D$60,1,FALSE)),"E","O"))</f>
        <v>O</v>
      </c>
      <c r="BH8" s="216" t="str">
        <f>IF(BH7="","O",IF(ISERROR(VLOOKUP(BH7,Lists!$D$2:$D$60,1,FALSE)),"E","O"))</f>
        <v>O</v>
      </c>
      <c r="BI8" s="216" t="str">
        <f>IF(BI7="","O",IF(ISERROR(VLOOKUP(BI7,Lists!$D$2:$D$60,1,FALSE)),"E","O"))</f>
        <v>O</v>
      </c>
      <c r="BJ8" s="216" t="str">
        <f>IF(BJ7="","O",IF(ISERROR(VLOOKUP(BJ7,Lists!$D$2:$D$60,1,FALSE)),"E","O"))</f>
        <v>O</v>
      </c>
      <c r="BK8" s="216" t="str">
        <f>IF(BK7="","O",IF(ISERROR(VLOOKUP(BK7,Lists!$D$2:$D$60,1,FALSE)),"E","O"))</f>
        <v>O</v>
      </c>
      <c r="BL8" s="216" t="str">
        <f>IF(BL7="","O",IF(ISERROR(VLOOKUP(BL7,Lists!$D$2:$D$60,1,FALSE)),"E","O"))</f>
        <v>O</v>
      </c>
      <c r="BM8" s="216" t="str">
        <f>IF(BM7="","O",IF(ISERROR(VLOOKUP(BM7,Lists!$D$2:$D$60,1,FALSE)),"E","O"))</f>
        <v>O</v>
      </c>
      <c r="BN8" s="216" t="str">
        <f>IF(BN7="","O",IF(ISERROR(VLOOKUP(BN7,Lists!$D$2:$D$60,1,FALSE)),"E","O"))</f>
        <v>O</v>
      </c>
      <c r="BO8" s="216" t="str">
        <f>IF(BO7="","O",IF(ISERROR(VLOOKUP(BO7,Lists!$D$2:$D$60,1,FALSE)),"E","O"))</f>
        <v>O</v>
      </c>
      <c r="BP8" s="216" t="str">
        <f>IF(BP7="","O",IF(ISERROR(VLOOKUP(BP7,Lists!$D$2:$D$60,1,FALSE)),"E","O"))</f>
        <v>O</v>
      </c>
      <c r="BQ8" s="216" t="str">
        <f>IF(BQ7="","O",IF(ISERROR(VLOOKUP(BQ7,Lists!$D$2:$D$60,1,FALSE)),"E","O"))</f>
        <v>O</v>
      </c>
      <c r="BR8" s="216" t="str">
        <f>IF(BR7="","O",IF(ISERROR(VLOOKUP(BR7,Lists!$D$2:$D$60,1,FALSE)),"E","O"))</f>
        <v>O</v>
      </c>
      <c r="BS8" s="216" t="str">
        <f>IF(BS7="","O",IF(ISERROR(VLOOKUP(BS7,Lists!$D$2:$D$60,1,FALSE)),"E","O"))</f>
        <v>O</v>
      </c>
    </row>
    <row r="9" spans="1:72" ht="19.5" thickBot="1" x14ac:dyDescent="0.35">
      <c r="A9" s="129" t="s">
        <v>54</v>
      </c>
      <c r="B9" s="243" t="str">
        <f>YOUR_DATA!D5</f>
        <v>rue d'albert ville, 124/4bis</v>
      </c>
      <c r="C9" s="130"/>
      <c r="D9" s="20" t="str">
        <f>IF(YOUR_DATA!D5="","ERROR","OK")</f>
        <v>OK</v>
      </c>
      <c r="E9" s="20" t="str">
        <f>IF(D9="OK",IF(LEN(C9)&gt;64,"MAX 64 CHARS",D9),D9)</f>
        <v>OK</v>
      </c>
      <c r="F9" s="28"/>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row>
    <row r="10" spans="1:72" ht="18.75" x14ac:dyDescent="0.3">
      <c r="A10" s="129"/>
      <c r="B10" s="130"/>
      <c r="C10" s="130"/>
      <c r="D10" s="241"/>
      <c r="E10"/>
      <c r="F10" s="28"/>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row>
    <row r="11" spans="1:72" ht="18.75" x14ac:dyDescent="0.3">
      <c r="A11" s="129" t="s">
        <v>432</v>
      </c>
      <c r="B11" s="130" t="str">
        <f>LEFT(B9,FIND(",",B9)-1)</f>
        <v>rue d'albert ville</v>
      </c>
      <c r="C11" s="130" t="str">
        <f>SUBSTITUTE(B11," ","")</f>
        <v>rued'albertville</v>
      </c>
      <c r="D11" s="20" t="str">
        <f>IF(ISERR(B11),"ERROR","OK")</f>
        <v>OK</v>
      </c>
      <c r="E11" s="20" t="str">
        <f>IF(D11="OK",IF(LEN(C11)&gt;64,"MAX 64 CHARS",D11),D11)</f>
        <v>OK</v>
      </c>
      <c r="F11" s="216" t="str">
        <f>IF(COUNTIF(D9:E13,"ERROR")= 0,"OK","ERROR")</f>
        <v>OK</v>
      </c>
      <c r="G11" s="216"/>
      <c r="H11" s="216" t="str">
        <f>MID($C11,H$2,1)</f>
        <v>r</v>
      </c>
      <c r="I11" s="216" t="str">
        <f t="shared" ref="I11:BS12" si="1">MID($C11,I$2,1)</f>
        <v>u</v>
      </c>
      <c r="J11" s="216" t="str">
        <f t="shared" si="1"/>
        <v>e</v>
      </c>
      <c r="K11" s="216" t="str">
        <f t="shared" si="1"/>
        <v>d</v>
      </c>
      <c r="L11" s="216" t="str">
        <f t="shared" si="1"/>
        <v>'</v>
      </c>
      <c r="M11" s="216" t="str">
        <f t="shared" si="1"/>
        <v>a</v>
      </c>
      <c r="N11" s="216" t="str">
        <f t="shared" si="1"/>
        <v>l</v>
      </c>
      <c r="O11" s="216" t="str">
        <f t="shared" si="1"/>
        <v>b</v>
      </c>
      <c r="P11" s="216" t="str">
        <f t="shared" si="1"/>
        <v>e</v>
      </c>
      <c r="Q11" s="216" t="str">
        <f t="shared" si="1"/>
        <v>r</v>
      </c>
      <c r="R11" s="216" t="str">
        <f t="shared" si="1"/>
        <v>t</v>
      </c>
      <c r="S11" s="216" t="str">
        <f t="shared" si="1"/>
        <v>v</v>
      </c>
      <c r="T11" s="216" t="str">
        <f t="shared" si="1"/>
        <v>i</v>
      </c>
      <c r="U11" s="216" t="str">
        <f t="shared" si="1"/>
        <v>l</v>
      </c>
      <c r="V11" s="216" t="str">
        <f t="shared" si="1"/>
        <v>l</v>
      </c>
      <c r="W11" s="216" t="str">
        <f t="shared" si="1"/>
        <v>e</v>
      </c>
      <c r="X11" s="216" t="str">
        <f t="shared" si="1"/>
        <v/>
      </c>
      <c r="Y11" s="216" t="str">
        <f t="shared" si="1"/>
        <v/>
      </c>
      <c r="Z11" s="216" t="str">
        <f t="shared" si="1"/>
        <v/>
      </c>
      <c r="AA11" s="216" t="str">
        <f t="shared" si="1"/>
        <v/>
      </c>
      <c r="AB11" s="216" t="str">
        <f t="shared" si="1"/>
        <v/>
      </c>
      <c r="AC11" s="216" t="str">
        <f t="shared" si="1"/>
        <v/>
      </c>
      <c r="AD11" s="216" t="str">
        <f t="shared" si="1"/>
        <v/>
      </c>
      <c r="AE11" s="216" t="str">
        <f t="shared" si="1"/>
        <v/>
      </c>
      <c r="AF11" s="216" t="str">
        <f t="shared" si="1"/>
        <v/>
      </c>
      <c r="AG11" s="216" t="str">
        <f t="shared" si="1"/>
        <v/>
      </c>
      <c r="AH11" s="216" t="str">
        <f t="shared" si="1"/>
        <v/>
      </c>
      <c r="AI11" s="216" t="str">
        <f t="shared" si="1"/>
        <v/>
      </c>
      <c r="AJ11" s="216" t="str">
        <f t="shared" si="1"/>
        <v/>
      </c>
      <c r="AK11" s="216" t="str">
        <f t="shared" si="1"/>
        <v/>
      </c>
      <c r="AL11" s="216" t="str">
        <f t="shared" si="1"/>
        <v/>
      </c>
      <c r="AM11" s="216" t="str">
        <f t="shared" si="1"/>
        <v/>
      </c>
      <c r="AN11" s="216" t="str">
        <f t="shared" si="1"/>
        <v/>
      </c>
      <c r="AO11" s="216" t="str">
        <f t="shared" si="1"/>
        <v/>
      </c>
      <c r="AP11" s="216" t="str">
        <f t="shared" si="1"/>
        <v/>
      </c>
      <c r="AQ11" s="216" t="str">
        <f t="shared" si="1"/>
        <v/>
      </c>
      <c r="AR11" s="216" t="str">
        <f t="shared" si="1"/>
        <v/>
      </c>
      <c r="AS11" s="216" t="str">
        <f t="shared" si="1"/>
        <v/>
      </c>
      <c r="AT11" s="216" t="str">
        <f t="shared" si="1"/>
        <v/>
      </c>
      <c r="AU11" s="216" t="str">
        <f t="shared" si="1"/>
        <v/>
      </c>
      <c r="AV11" s="216" t="str">
        <f t="shared" si="1"/>
        <v/>
      </c>
      <c r="AW11" s="216" t="str">
        <f t="shared" si="1"/>
        <v/>
      </c>
      <c r="AX11" s="216" t="str">
        <f t="shared" si="1"/>
        <v/>
      </c>
      <c r="AY11" s="216" t="str">
        <f t="shared" si="1"/>
        <v/>
      </c>
      <c r="AZ11" s="216" t="str">
        <f t="shared" si="1"/>
        <v/>
      </c>
      <c r="BA11" s="216" t="str">
        <f t="shared" si="1"/>
        <v/>
      </c>
      <c r="BB11" s="216" t="str">
        <f t="shared" si="1"/>
        <v/>
      </c>
      <c r="BC11" s="216" t="str">
        <f t="shared" si="1"/>
        <v/>
      </c>
      <c r="BD11" s="216" t="str">
        <f t="shared" si="1"/>
        <v/>
      </c>
      <c r="BE11" s="216" t="str">
        <f t="shared" si="1"/>
        <v/>
      </c>
      <c r="BF11" s="216" t="str">
        <f t="shared" si="1"/>
        <v/>
      </c>
      <c r="BG11" s="216" t="str">
        <f t="shared" si="1"/>
        <v/>
      </c>
      <c r="BH11" s="216" t="str">
        <f t="shared" si="1"/>
        <v/>
      </c>
      <c r="BI11" s="216" t="str">
        <f t="shared" si="1"/>
        <v/>
      </c>
      <c r="BJ11" s="216" t="str">
        <f t="shared" si="1"/>
        <v/>
      </c>
      <c r="BK11" s="216" t="str">
        <f t="shared" si="1"/>
        <v/>
      </c>
      <c r="BL11" s="216" t="str">
        <f t="shared" si="1"/>
        <v/>
      </c>
      <c r="BM11" s="216" t="str">
        <f t="shared" si="1"/>
        <v/>
      </c>
      <c r="BN11" s="216" t="str">
        <f t="shared" si="1"/>
        <v/>
      </c>
      <c r="BO11" s="216" t="str">
        <f t="shared" si="1"/>
        <v/>
      </c>
      <c r="BP11" s="216" t="str">
        <f t="shared" si="1"/>
        <v/>
      </c>
      <c r="BQ11" s="216" t="str">
        <f t="shared" si="1"/>
        <v/>
      </c>
      <c r="BR11" s="216" t="str">
        <f t="shared" si="1"/>
        <v/>
      </c>
      <c r="BS11" s="216" t="str">
        <f t="shared" si="1"/>
        <v/>
      </c>
    </row>
    <row r="12" spans="1:72" ht="18.75" x14ac:dyDescent="0.3">
      <c r="A12" s="129"/>
      <c r="B12" s="130"/>
      <c r="C12" s="130"/>
      <c r="D12" s="241"/>
      <c r="E12"/>
      <c r="G12" s="216" t="str">
        <f>IF(COUNTIF(H12:BS12,"E"),"ERROR","OK")</f>
        <v>OK</v>
      </c>
      <c r="H12" s="216" t="str">
        <f>IF(H11="","O",IF(ISERROR(VLOOKUP(H11,Lists!$E$2:$E$60,1,FALSE)),"E","O"))</f>
        <v>O</v>
      </c>
      <c r="I12" s="216" t="str">
        <f>IF(I11="","O",IF(ISERROR(VLOOKUP(I11,Lists!$E$2:$E$60,1,FALSE)),"E","O"))</f>
        <v>O</v>
      </c>
      <c r="J12" s="216" t="str">
        <f>IF(J11="","O",IF(ISERROR(VLOOKUP(J11,Lists!$E$2:$E$60,1,FALSE)),"E","O"))</f>
        <v>O</v>
      </c>
      <c r="K12" s="216" t="str">
        <f>IF(K11="","O",IF(ISERROR(VLOOKUP(K11,Lists!$E$2:$E$60,1,FALSE)),"E","O"))</f>
        <v>O</v>
      </c>
      <c r="L12" s="216" t="str">
        <f>IF(L11="","O",IF(ISERROR(VLOOKUP(L11,Lists!$E$2:$E$60,1,FALSE)),"E","O"))</f>
        <v>O</v>
      </c>
      <c r="M12" s="216" t="str">
        <f>IF(M11="","O",IF(ISERROR(VLOOKUP(M11,Lists!$E$2:$E$60,1,FALSE)),"E","O"))</f>
        <v>O</v>
      </c>
      <c r="N12" s="216" t="str">
        <f>IF(N11="","O",IF(ISERROR(VLOOKUP(N11,Lists!$E$2:$E$60,1,FALSE)),"E","O"))</f>
        <v>O</v>
      </c>
      <c r="O12" s="216" t="str">
        <f>IF(O11="","O",IF(ISERROR(VLOOKUP(O11,Lists!$E$2:$E$60,1,FALSE)),"E","O"))</f>
        <v>O</v>
      </c>
      <c r="P12" s="216" t="str">
        <f>IF(P11="","O",IF(ISERROR(VLOOKUP(P11,Lists!$E$2:$E$60,1,FALSE)),"E","O"))</f>
        <v>O</v>
      </c>
      <c r="Q12" s="216" t="str">
        <f>IF(Q11="","O",IF(ISERROR(VLOOKUP(Q11,Lists!$E$2:$E$60,1,FALSE)),"E","O"))</f>
        <v>O</v>
      </c>
      <c r="R12" s="216" t="str">
        <f>IF(R11="","O",IF(ISERROR(VLOOKUP(R11,Lists!$E$2:$E$60,1,FALSE)),"E","O"))</f>
        <v>O</v>
      </c>
      <c r="S12" s="216" t="str">
        <f>IF(S11="","O",IF(ISERROR(VLOOKUP(S11,Lists!$E$2:$E$60,1,FALSE)),"E","O"))</f>
        <v>O</v>
      </c>
      <c r="T12" s="216" t="str">
        <f>IF(T11="","O",IF(ISERROR(VLOOKUP(T11,Lists!$E$2:$E$60,1,FALSE)),"E","O"))</f>
        <v>O</v>
      </c>
      <c r="U12" s="216" t="str">
        <f>IF(U11="","O",IF(ISERROR(VLOOKUP(U11,Lists!$E$2:$E$60,1,FALSE)),"E","O"))</f>
        <v>O</v>
      </c>
      <c r="V12" s="216" t="str">
        <f>IF(V11="","O",IF(ISERROR(VLOOKUP(V11,Lists!$E$2:$E$60,1,FALSE)),"E","O"))</f>
        <v>O</v>
      </c>
      <c r="W12" s="216" t="str">
        <f>IF(W11="","O",IF(ISERROR(VLOOKUP(W11,Lists!$E$2:$E$60,1,FALSE)),"E","O"))</f>
        <v>O</v>
      </c>
      <c r="X12" s="216" t="str">
        <f>IF(X11="","O",IF(ISERROR(VLOOKUP(X11,Lists!$E$2:$E$60,1,FALSE)),"E","O"))</f>
        <v>O</v>
      </c>
      <c r="Y12" s="216" t="str">
        <f>IF(Y11="","O",IF(ISERROR(VLOOKUP(Y11,Lists!$E$2:$E$60,1,FALSE)),"E","O"))</f>
        <v>O</v>
      </c>
      <c r="Z12" s="216" t="str">
        <f>IF(Z11="","O",IF(ISERROR(VLOOKUP(Z11,Lists!$E$2:$E$60,1,FALSE)),"E","O"))</f>
        <v>O</v>
      </c>
      <c r="AA12" s="216" t="str">
        <f>IF(AA11="","O",IF(ISERROR(VLOOKUP(AA11,Lists!$E$2:$E$60,1,FALSE)),"E","O"))</f>
        <v>O</v>
      </c>
      <c r="AB12" s="216" t="str">
        <f>IF(AB11="","O",IF(ISERROR(VLOOKUP(AB11,Lists!$E$2:$E$60,1,FALSE)),"E","O"))</f>
        <v>O</v>
      </c>
      <c r="AC12" s="216" t="str">
        <f>IF(AC11="","O",IF(ISERROR(VLOOKUP(AC11,Lists!$E$2:$E$60,1,FALSE)),"E","O"))</f>
        <v>O</v>
      </c>
      <c r="AD12" s="216" t="str">
        <f>IF(AD11="","O",IF(ISERROR(VLOOKUP(AD11,Lists!$E$2:$E$60,1,FALSE)),"E","O"))</f>
        <v>O</v>
      </c>
      <c r="AE12" s="216" t="str">
        <f>IF(AE11="","O",IF(ISERROR(VLOOKUP(AE11,Lists!$E$2:$E$60,1,FALSE)),"E","O"))</f>
        <v>O</v>
      </c>
      <c r="AF12" s="216" t="str">
        <f>IF(AF11="","O",IF(ISERROR(VLOOKUP(AF11,Lists!$E$2:$E$60,1,FALSE)),"E","O"))</f>
        <v>O</v>
      </c>
      <c r="AG12" s="216" t="str">
        <f>IF(AG11="","O",IF(ISERROR(VLOOKUP(AG11,Lists!$E$2:$E$60,1,FALSE)),"E","O"))</f>
        <v>O</v>
      </c>
      <c r="AH12" s="216" t="str">
        <f>IF(AH11="","O",IF(ISERROR(VLOOKUP(AH11,Lists!$E$2:$E$60,1,FALSE)),"E","O"))</f>
        <v>O</v>
      </c>
      <c r="AI12" s="216" t="str">
        <f>IF(AI11="","O",IF(ISERROR(VLOOKUP(AI11,Lists!$E$2:$E$60,1,FALSE)),"E","O"))</f>
        <v>O</v>
      </c>
      <c r="AJ12" s="216" t="str">
        <f>IF(AJ11="","O",IF(ISERROR(VLOOKUP(AJ11,Lists!$E$2:$E$60,1,FALSE)),"E","O"))</f>
        <v>O</v>
      </c>
      <c r="AK12" s="216" t="str">
        <f>IF(AK11="","O",IF(ISERROR(VLOOKUP(AK11,Lists!$E$2:$E$60,1,FALSE)),"E","O"))</f>
        <v>O</v>
      </c>
      <c r="AL12" s="216" t="str">
        <f>IF(AL11="","O",IF(ISERROR(VLOOKUP(AL11,Lists!$E$2:$E$60,1,FALSE)),"E","O"))</f>
        <v>O</v>
      </c>
      <c r="AM12" s="216" t="str">
        <f>IF(AM11="","O",IF(ISERROR(VLOOKUP(AM11,Lists!$E$2:$E$60,1,FALSE)),"E","O"))</f>
        <v>O</v>
      </c>
      <c r="AN12" s="216" t="str">
        <f>IF(AN11="","O",IF(ISERROR(VLOOKUP(AN11,Lists!$E$2:$E$60,1,FALSE)),"E","O"))</f>
        <v>O</v>
      </c>
      <c r="AO12" s="216" t="str">
        <f>IF(AO11="","O",IF(ISERROR(VLOOKUP(AO11,Lists!$E$2:$E$60,1,FALSE)),"E","O"))</f>
        <v>O</v>
      </c>
      <c r="AP12" s="216" t="str">
        <f>IF(AP11="","O",IF(ISERROR(VLOOKUP(AP11,Lists!$E$2:$E$60,1,FALSE)),"E","O"))</f>
        <v>O</v>
      </c>
      <c r="AQ12" s="216" t="str">
        <f>IF(AQ11="","O",IF(ISERROR(VLOOKUP(AQ11,Lists!$E$2:$E$60,1,FALSE)),"E","O"))</f>
        <v>O</v>
      </c>
      <c r="AR12" s="216" t="str">
        <f>IF(AR11="","O",IF(ISERROR(VLOOKUP(AR11,Lists!$E$2:$E$60,1,FALSE)),"E","O"))</f>
        <v>O</v>
      </c>
      <c r="AS12" s="216" t="str">
        <f>IF(AS11="","O",IF(ISERROR(VLOOKUP(AS11,Lists!$E$2:$E$60,1,FALSE)),"E","O"))</f>
        <v>O</v>
      </c>
      <c r="AT12" s="216" t="str">
        <f>IF(AT11="","O",IF(ISERROR(VLOOKUP(AT11,Lists!$E$2:$E$60,1,FALSE)),"E","O"))</f>
        <v>O</v>
      </c>
      <c r="AU12" s="216" t="str">
        <f>IF(AU11="","O",IF(ISERROR(VLOOKUP(AU11,Lists!$E$2:$E$60,1,FALSE)),"E","O"))</f>
        <v>O</v>
      </c>
      <c r="AV12" s="216" t="str">
        <f>IF(AV11="","O",IF(ISERROR(VLOOKUP(AV11,Lists!$E$2:$E$60,1,FALSE)),"E","O"))</f>
        <v>O</v>
      </c>
      <c r="AW12" s="216" t="str">
        <f>IF(AW11="","O",IF(ISERROR(VLOOKUP(AW11,Lists!$E$2:$E$60,1,FALSE)),"E","O"))</f>
        <v>O</v>
      </c>
      <c r="AX12" s="216" t="str">
        <f>IF(AX11="","O",IF(ISERROR(VLOOKUP(AX11,Lists!$E$2:$E$60,1,FALSE)),"E","O"))</f>
        <v>O</v>
      </c>
      <c r="AY12" s="216" t="str">
        <f>IF(AY11="","O",IF(ISERROR(VLOOKUP(AY11,Lists!$E$2:$E$60,1,FALSE)),"E","O"))</f>
        <v>O</v>
      </c>
      <c r="AZ12" s="216" t="str">
        <f>IF(AZ11="","O",IF(ISERROR(VLOOKUP(AZ11,Lists!$E$2:$E$60,1,FALSE)),"E","O"))</f>
        <v>O</v>
      </c>
      <c r="BA12" s="216" t="str">
        <f>IF(BA11="","O",IF(ISERROR(VLOOKUP(BA11,Lists!$E$2:$E$60,1,FALSE)),"E","O"))</f>
        <v>O</v>
      </c>
      <c r="BB12" s="216" t="str">
        <f>IF(BB11="","O",IF(ISERROR(VLOOKUP(BB11,Lists!$E$2:$E$60,1,FALSE)),"E","O"))</f>
        <v>O</v>
      </c>
      <c r="BC12" s="216" t="str">
        <f>IF(BC11="","O",IF(ISERROR(VLOOKUP(BC11,Lists!$E$2:$E$60,1,FALSE)),"E","O"))</f>
        <v>O</v>
      </c>
      <c r="BD12" s="216" t="str">
        <f>IF(BD11="","O",IF(ISERROR(VLOOKUP(BD11,Lists!$E$2:$E$60,1,FALSE)),"E","O"))</f>
        <v>O</v>
      </c>
      <c r="BE12" s="216" t="str">
        <f>IF(BE11="","O",IF(ISERROR(VLOOKUP(BE11,Lists!$E$2:$E$60,1,FALSE)),"E","O"))</f>
        <v>O</v>
      </c>
      <c r="BF12" s="216" t="str">
        <f>IF(BF11="","O",IF(ISERROR(VLOOKUP(BF11,Lists!$E$2:$E$60,1,FALSE)),"E","O"))</f>
        <v>O</v>
      </c>
      <c r="BG12" s="216" t="str">
        <f>IF(BG11="","O",IF(ISERROR(VLOOKUP(BG11,Lists!$E$2:$E$60,1,FALSE)),"E","O"))</f>
        <v>O</v>
      </c>
      <c r="BH12" s="216" t="str">
        <f>IF(BH11="","O",IF(ISERROR(VLOOKUP(BH11,Lists!$E$2:$E$60,1,FALSE)),"E","O"))</f>
        <v>O</v>
      </c>
      <c r="BI12" s="216" t="str">
        <f>IF(BI11="","O",IF(ISERROR(VLOOKUP(BI11,Lists!$E$2:$E$60,1,FALSE)),"E","O"))</f>
        <v>O</v>
      </c>
      <c r="BJ12" s="216" t="str">
        <f>IF(BJ11="","O",IF(ISERROR(VLOOKUP(BJ11,Lists!$E$2:$E$60,1,FALSE)),"E","O"))</f>
        <v>O</v>
      </c>
      <c r="BK12" s="216" t="str">
        <f>IF(BK11="","O",IF(ISERROR(VLOOKUP(BK11,Lists!$E$2:$E$60,1,FALSE)),"E","O"))</f>
        <v>O</v>
      </c>
      <c r="BL12" s="216" t="str">
        <f>IF(BL11="","O",IF(ISERROR(VLOOKUP(BL11,Lists!$E$2:$E$60,1,FALSE)),"E","O"))</f>
        <v>O</v>
      </c>
      <c r="BM12" s="216" t="str">
        <f>IF(BM11="","O",IF(ISERROR(VLOOKUP(BM11,Lists!$E$2:$E$60,1,FALSE)),"E","O"))</f>
        <v>O</v>
      </c>
      <c r="BN12" s="216" t="str">
        <f>IF(BN11="","O",IF(ISERROR(VLOOKUP(BN11,Lists!$E$2:$E$60,1,FALSE)),"E","O"))</f>
        <v>O</v>
      </c>
      <c r="BO12" s="216" t="str">
        <f>IF(BO11="","O",IF(ISERROR(VLOOKUP(BO11,Lists!$E$2:$E$60,1,FALSE)),"E","O"))</f>
        <v>O</v>
      </c>
      <c r="BP12" s="216" t="str">
        <f>IF(BP11="","O",IF(ISERROR(VLOOKUP(BP11,Lists!$E$2:$E$60,1,FALSE)),"E","O"))</f>
        <v>O</v>
      </c>
      <c r="BQ12" s="216" t="str">
        <f>IF(BQ11="","O",IF(ISERROR(VLOOKUP(BQ11,Lists!$E$2:$E$60,1,FALSE)),"E","O"))</f>
        <v>O</v>
      </c>
      <c r="BR12" s="216" t="str">
        <f>IF(BR11="","O",IF(ISERROR(VLOOKUP(BR11,Lists!$E$2:$E$60,1,FALSE)),"E","O"))</f>
        <v>O</v>
      </c>
      <c r="BS12" s="216" t="str">
        <f>IF(BS11="","O",IF(ISERROR(VLOOKUP(BS11,Lists!$E$2:$E$60,1,FALSE)),"E","O"))</f>
        <v>O</v>
      </c>
    </row>
    <row r="13" spans="1:72" ht="18.75" x14ac:dyDescent="0.3">
      <c r="A13" s="21" t="s">
        <v>455</v>
      </c>
      <c r="B13" s="20" t="str">
        <f>RIGHT(B9,LEN(B9)-FIND(",",B9))</f>
        <v xml:space="preserve"> 124/4bis</v>
      </c>
      <c r="C13" s="130" t="str">
        <f>SUBSTITUTE(B13," ","")</f>
        <v>124/4bis</v>
      </c>
      <c r="D13" s="20" t="str">
        <f>IF(ISERR(B13),"ERROR","OK")</f>
        <v>OK</v>
      </c>
      <c r="E13" s="20" t="str">
        <f>IF(D13="OK",IF(LEN(C13)&gt;64,"MAX 64 CHARS",D13),D13)</f>
        <v>OK</v>
      </c>
      <c r="F13"/>
      <c r="G13" s="216"/>
      <c r="H13" s="216" t="str">
        <f>MID($C13,H$2,1)</f>
        <v>1</v>
      </c>
      <c r="I13" s="216" t="str">
        <f t="shared" ref="I13:BS14" si="2">MID($C13,I$2,1)</f>
        <v>2</v>
      </c>
      <c r="J13" s="216" t="str">
        <f t="shared" si="2"/>
        <v>4</v>
      </c>
      <c r="K13" s="216" t="str">
        <f t="shared" si="2"/>
        <v>/</v>
      </c>
      <c r="L13" s="216" t="str">
        <f t="shared" si="2"/>
        <v>4</v>
      </c>
      <c r="M13" s="216" t="str">
        <f t="shared" si="2"/>
        <v>b</v>
      </c>
      <c r="N13" s="216" t="str">
        <f t="shared" si="2"/>
        <v>i</v>
      </c>
      <c r="O13" s="216" t="str">
        <f t="shared" si="2"/>
        <v>s</v>
      </c>
      <c r="P13" s="216" t="str">
        <f t="shared" si="2"/>
        <v/>
      </c>
      <c r="Q13" s="216" t="str">
        <f t="shared" si="2"/>
        <v/>
      </c>
      <c r="R13" s="216" t="str">
        <f t="shared" si="2"/>
        <v/>
      </c>
      <c r="S13" s="216" t="str">
        <f t="shared" si="2"/>
        <v/>
      </c>
      <c r="T13" s="216" t="str">
        <f t="shared" si="2"/>
        <v/>
      </c>
      <c r="U13" s="216" t="str">
        <f t="shared" si="2"/>
        <v/>
      </c>
      <c r="V13" s="216" t="str">
        <f t="shared" si="2"/>
        <v/>
      </c>
      <c r="W13" s="216" t="str">
        <f t="shared" si="2"/>
        <v/>
      </c>
      <c r="X13" s="216" t="str">
        <f t="shared" si="2"/>
        <v/>
      </c>
      <c r="Y13" s="216" t="str">
        <f t="shared" si="2"/>
        <v/>
      </c>
      <c r="Z13" s="216" t="str">
        <f t="shared" si="2"/>
        <v/>
      </c>
      <c r="AA13" s="216" t="str">
        <f t="shared" si="2"/>
        <v/>
      </c>
      <c r="AB13" s="216" t="str">
        <f t="shared" si="2"/>
        <v/>
      </c>
      <c r="AC13" s="216" t="str">
        <f t="shared" si="2"/>
        <v/>
      </c>
      <c r="AD13" s="216" t="str">
        <f t="shared" si="2"/>
        <v/>
      </c>
      <c r="AE13" s="216" t="str">
        <f t="shared" si="2"/>
        <v/>
      </c>
      <c r="AF13" s="216" t="str">
        <f t="shared" si="2"/>
        <v/>
      </c>
      <c r="AG13" s="216" t="str">
        <f t="shared" si="2"/>
        <v/>
      </c>
      <c r="AH13" s="216" t="str">
        <f t="shared" si="2"/>
        <v/>
      </c>
      <c r="AI13" s="216" t="str">
        <f t="shared" si="2"/>
        <v/>
      </c>
      <c r="AJ13" s="216" t="str">
        <f t="shared" si="2"/>
        <v/>
      </c>
      <c r="AK13" s="216" t="str">
        <f t="shared" si="2"/>
        <v/>
      </c>
      <c r="AL13" s="216" t="str">
        <f t="shared" si="2"/>
        <v/>
      </c>
      <c r="AM13" s="216" t="str">
        <f t="shared" si="2"/>
        <v/>
      </c>
      <c r="AN13" s="216" t="str">
        <f t="shared" si="2"/>
        <v/>
      </c>
      <c r="AO13" s="216" t="str">
        <f t="shared" si="2"/>
        <v/>
      </c>
      <c r="AP13" s="216" t="str">
        <f t="shared" si="2"/>
        <v/>
      </c>
      <c r="AQ13" s="216" t="str">
        <f t="shared" si="2"/>
        <v/>
      </c>
      <c r="AR13" s="216" t="str">
        <f t="shared" si="2"/>
        <v/>
      </c>
      <c r="AS13" s="216" t="str">
        <f t="shared" si="2"/>
        <v/>
      </c>
      <c r="AT13" s="216" t="str">
        <f t="shared" si="2"/>
        <v/>
      </c>
      <c r="AU13" s="216" t="str">
        <f t="shared" si="2"/>
        <v/>
      </c>
      <c r="AV13" s="216" t="str">
        <f t="shared" si="2"/>
        <v/>
      </c>
      <c r="AW13" s="216" t="str">
        <f t="shared" si="2"/>
        <v/>
      </c>
      <c r="AX13" s="216" t="str">
        <f t="shared" si="2"/>
        <v/>
      </c>
      <c r="AY13" s="216" t="str">
        <f t="shared" si="2"/>
        <v/>
      </c>
      <c r="AZ13" s="216" t="str">
        <f t="shared" si="2"/>
        <v/>
      </c>
      <c r="BA13" s="216" t="str">
        <f t="shared" si="2"/>
        <v/>
      </c>
      <c r="BB13" s="216" t="str">
        <f t="shared" si="2"/>
        <v/>
      </c>
      <c r="BC13" s="216" t="str">
        <f t="shared" si="2"/>
        <v/>
      </c>
      <c r="BD13" s="216" t="str">
        <f t="shared" si="2"/>
        <v/>
      </c>
      <c r="BE13" s="216" t="str">
        <f t="shared" si="2"/>
        <v/>
      </c>
      <c r="BF13" s="216" t="str">
        <f t="shared" si="2"/>
        <v/>
      </c>
      <c r="BG13" s="216" t="str">
        <f t="shared" si="2"/>
        <v/>
      </c>
      <c r="BH13" s="216" t="str">
        <f t="shared" si="2"/>
        <v/>
      </c>
      <c r="BI13" s="216" t="str">
        <f t="shared" si="2"/>
        <v/>
      </c>
      <c r="BJ13" s="216" t="str">
        <f t="shared" si="2"/>
        <v/>
      </c>
      <c r="BK13" s="216" t="str">
        <f t="shared" si="2"/>
        <v/>
      </c>
      <c r="BL13" s="216" t="str">
        <f t="shared" si="2"/>
        <v/>
      </c>
      <c r="BM13" s="216" t="str">
        <f t="shared" si="2"/>
        <v/>
      </c>
      <c r="BN13" s="216" t="str">
        <f t="shared" si="2"/>
        <v/>
      </c>
      <c r="BO13" s="216" t="str">
        <f t="shared" si="2"/>
        <v/>
      </c>
      <c r="BP13" s="216" t="str">
        <f t="shared" si="2"/>
        <v/>
      </c>
      <c r="BQ13" s="216" t="str">
        <f t="shared" si="2"/>
        <v/>
      </c>
      <c r="BR13" s="216" t="str">
        <f t="shared" si="2"/>
        <v/>
      </c>
      <c r="BS13" s="216" t="str">
        <f t="shared" si="2"/>
        <v/>
      </c>
    </row>
    <row r="14" spans="1:72" ht="19.5" thickBot="1" x14ac:dyDescent="0.35">
      <c r="A14" s="21"/>
      <c r="D14" s="21"/>
      <c r="E14"/>
      <c r="F14"/>
      <c r="G14" s="216" t="str">
        <f>IF(COUNTIF(H14:BS14,"E"),"ERROR","OK")</f>
        <v>OK</v>
      </c>
      <c r="H14" s="216" t="str">
        <f>IF(H13="","O",IF(ISERROR(VLOOKUP(H13,Lists!$F$2:$F$60,1,FALSE)),"E","O"))</f>
        <v>O</v>
      </c>
      <c r="I14" s="216" t="str">
        <f>IF(I13="","O",IF(ISERROR(VLOOKUP(I13,Lists!$F$2:$F$60,1,FALSE)),"E","O"))</f>
        <v>O</v>
      </c>
      <c r="J14" s="216" t="str">
        <f>IF(J13="","O",IF(ISERROR(VLOOKUP(J13,Lists!$F$2:$F$60,1,FALSE)),"E","O"))</f>
        <v>O</v>
      </c>
      <c r="K14" s="216" t="str">
        <f>IF(K13="","O",IF(ISERROR(VLOOKUP(K13,Lists!$F$2:$F$60,1,FALSE)),"E","O"))</f>
        <v>O</v>
      </c>
      <c r="L14" s="216" t="str">
        <f>IF(L13="","O",IF(ISERROR(VLOOKUP(L13,Lists!$F$2:$F$60,1,FALSE)),"E","O"))</f>
        <v>O</v>
      </c>
      <c r="M14" s="216" t="str">
        <f>IF(M13="","O",IF(ISERROR(VLOOKUP(M13,Lists!$F$2:$F$60,1,FALSE)),"E","O"))</f>
        <v>O</v>
      </c>
      <c r="N14" s="216" t="str">
        <f>IF(N13="","O",IF(ISERROR(VLOOKUP(N13,Lists!$F$2:$F$60,1,FALSE)),"E","O"))</f>
        <v>O</v>
      </c>
      <c r="O14" s="216" t="str">
        <f>IF(O13="","O",IF(ISERROR(VLOOKUP(O13,Lists!$F$2:$F$60,1,FALSE)),"E","O"))</f>
        <v>O</v>
      </c>
      <c r="P14" s="216" t="str">
        <f>IF(P13="","O",IF(ISERROR(VLOOKUP(P13,Lists!$F$2:$F$60,1,FALSE)),"E","O"))</f>
        <v>O</v>
      </c>
      <c r="Q14" s="216" t="str">
        <f>IF(Q13="","O",IF(ISERROR(VLOOKUP(Q13,Lists!$F$2:$F$60,1,FALSE)),"E","O"))</f>
        <v>O</v>
      </c>
      <c r="R14" s="216" t="str">
        <f>IF(R13="","O",IF(ISERROR(VLOOKUP(R13,Lists!$F$2:$F$60,1,FALSE)),"E","O"))</f>
        <v>O</v>
      </c>
      <c r="S14" s="216" t="str">
        <f>IF(S13="","O",IF(ISERROR(VLOOKUP(S13,Lists!$F$2:$F$60,1,FALSE)),"E","O"))</f>
        <v>O</v>
      </c>
      <c r="T14" s="216" t="str">
        <f>IF(T13="","O",IF(ISERROR(VLOOKUP(T13,Lists!$F$2:$F$60,1,FALSE)),"E","O"))</f>
        <v>O</v>
      </c>
      <c r="U14" s="216" t="str">
        <f>IF(U13="","O",IF(ISERROR(VLOOKUP(U13,Lists!$F$2:$F$60,1,FALSE)),"E","O"))</f>
        <v>O</v>
      </c>
      <c r="V14" s="216" t="str">
        <f>IF(V13="","O",IF(ISERROR(VLOOKUP(V13,Lists!$F$2:$F$60,1,FALSE)),"E","O"))</f>
        <v>O</v>
      </c>
      <c r="W14" s="216" t="str">
        <f>IF(W13="","O",IF(ISERROR(VLOOKUP(W13,Lists!$F$2:$F$60,1,FALSE)),"E","O"))</f>
        <v>O</v>
      </c>
      <c r="X14" s="216" t="str">
        <f>IF(X13="","O",IF(ISERROR(VLOOKUP(X13,Lists!$F$2:$F$60,1,FALSE)),"E","O"))</f>
        <v>O</v>
      </c>
      <c r="Y14" s="216" t="str">
        <f>IF(Y13="","O",IF(ISERROR(VLOOKUP(Y13,Lists!$F$2:$F$60,1,FALSE)),"E","O"))</f>
        <v>O</v>
      </c>
      <c r="Z14" s="216" t="str">
        <f>IF(Z13="","O",IF(ISERROR(VLOOKUP(Z13,Lists!$F$2:$F$60,1,FALSE)),"E","O"))</f>
        <v>O</v>
      </c>
      <c r="AA14" s="216" t="str">
        <f>IF(AA13="","O",IF(ISERROR(VLOOKUP(AA13,Lists!$F$2:$F$60,1,FALSE)),"E","O"))</f>
        <v>O</v>
      </c>
      <c r="AB14" s="216" t="str">
        <f>IF(AB13="","O",IF(ISERROR(VLOOKUP(AB13,Lists!$F$2:$F$60,1,FALSE)),"E","O"))</f>
        <v>O</v>
      </c>
      <c r="AC14" s="216" t="str">
        <f>IF(AC13="","O",IF(ISERROR(VLOOKUP(AC13,Lists!$F$2:$F$60,1,FALSE)),"E","O"))</f>
        <v>O</v>
      </c>
      <c r="AD14" s="216" t="str">
        <f>IF(AD13="","O",IF(ISERROR(VLOOKUP(AD13,Lists!$F$2:$F$60,1,FALSE)),"E","O"))</f>
        <v>O</v>
      </c>
      <c r="AE14" s="216" t="str">
        <f>IF(AE13="","O",IF(ISERROR(VLOOKUP(AE13,Lists!$F$2:$F$60,1,FALSE)),"E","O"))</f>
        <v>O</v>
      </c>
      <c r="AF14" s="216" t="str">
        <f>IF(AF13="","O",IF(ISERROR(VLOOKUP(AF13,Lists!$F$2:$F$60,1,FALSE)),"E","O"))</f>
        <v>O</v>
      </c>
      <c r="AG14" s="216" t="str">
        <f>IF(AG13="","O",IF(ISERROR(VLOOKUP(AG13,Lists!$F$2:$F$60,1,FALSE)),"E","O"))</f>
        <v>O</v>
      </c>
      <c r="AH14" s="216" t="str">
        <f>IF(AH13="","O",IF(ISERROR(VLOOKUP(AH13,Lists!$F$2:$F$60,1,FALSE)),"E","O"))</f>
        <v>O</v>
      </c>
      <c r="AI14" s="216" t="str">
        <f>IF(AI13="","O",IF(ISERROR(VLOOKUP(AI13,Lists!$F$2:$F$60,1,FALSE)),"E","O"))</f>
        <v>O</v>
      </c>
      <c r="AJ14" s="216" t="str">
        <f>IF(AJ13="","O",IF(ISERROR(VLOOKUP(AJ13,Lists!$F$2:$F$60,1,FALSE)),"E","O"))</f>
        <v>O</v>
      </c>
      <c r="AK14" s="216" t="str">
        <f>IF(AK13="","O",IF(ISERROR(VLOOKUP(AK13,Lists!$F$2:$F$60,1,FALSE)),"E","O"))</f>
        <v>O</v>
      </c>
      <c r="AL14" s="216" t="str">
        <f>IF(AL13="","O",IF(ISERROR(VLOOKUP(AL13,Lists!$F$2:$F$60,1,FALSE)),"E","O"))</f>
        <v>O</v>
      </c>
      <c r="AM14" s="216" t="str">
        <f>IF(AM13="","O",IF(ISERROR(VLOOKUP(AM13,Lists!$F$2:$F$60,1,FALSE)),"E","O"))</f>
        <v>O</v>
      </c>
      <c r="AN14" s="216" t="str">
        <f>IF(AN13="","O",IF(ISERROR(VLOOKUP(AN13,Lists!$F$2:$F$60,1,FALSE)),"E","O"))</f>
        <v>O</v>
      </c>
      <c r="AO14" s="216" t="str">
        <f>IF(AO13="","O",IF(ISERROR(VLOOKUP(AO13,Lists!$F$2:$F$60,1,FALSE)),"E","O"))</f>
        <v>O</v>
      </c>
      <c r="AP14" s="216" t="str">
        <f>IF(AP13="","O",IF(ISERROR(VLOOKUP(AP13,Lists!$F$2:$F$60,1,FALSE)),"E","O"))</f>
        <v>O</v>
      </c>
      <c r="AQ14" s="216" t="str">
        <f>IF(AQ13="","O",IF(ISERROR(VLOOKUP(AQ13,Lists!$F$2:$F$60,1,FALSE)),"E","O"))</f>
        <v>O</v>
      </c>
      <c r="AR14" s="216" t="str">
        <f>IF(AR13="","O",IF(ISERROR(VLOOKUP(AR13,Lists!$F$2:$F$60,1,FALSE)),"E","O"))</f>
        <v>O</v>
      </c>
      <c r="AS14" s="216" t="str">
        <f>IF(AS13="","O",IF(ISERROR(VLOOKUP(AS13,Lists!$F$2:$F$60,1,FALSE)),"E","O"))</f>
        <v>O</v>
      </c>
      <c r="AT14" s="216" t="str">
        <f>IF(AT13="","O",IF(ISERROR(VLOOKUP(AT13,Lists!$F$2:$F$60,1,FALSE)),"E","O"))</f>
        <v>O</v>
      </c>
      <c r="AU14" s="216" t="str">
        <f>IF(AU13="","O",IF(ISERROR(VLOOKUP(AU13,Lists!$F$2:$F$60,1,FALSE)),"E","O"))</f>
        <v>O</v>
      </c>
      <c r="AV14" s="216" t="str">
        <f>IF(AV13="","O",IF(ISERROR(VLOOKUP(AV13,Lists!$F$2:$F$60,1,FALSE)),"E","O"))</f>
        <v>O</v>
      </c>
      <c r="AW14" s="216" t="str">
        <f>IF(AW13="","O",IF(ISERROR(VLOOKUP(AW13,Lists!$F$2:$F$60,1,FALSE)),"E","O"))</f>
        <v>O</v>
      </c>
      <c r="AX14" s="216" t="str">
        <f>IF(AX13="","O",IF(ISERROR(VLOOKUP(AX13,Lists!$F$2:$F$60,1,FALSE)),"E","O"))</f>
        <v>O</v>
      </c>
      <c r="AY14" s="216" t="str">
        <f>IF(AY13="","O",IF(ISERROR(VLOOKUP(AY13,Lists!$F$2:$F$60,1,FALSE)),"E","O"))</f>
        <v>O</v>
      </c>
      <c r="AZ14" s="216" t="str">
        <f>IF(AZ13="","O",IF(ISERROR(VLOOKUP(AZ13,Lists!$F$2:$F$60,1,FALSE)),"E","O"))</f>
        <v>O</v>
      </c>
      <c r="BA14" s="216" t="str">
        <f>IF(BA13="","O",IF(ISERROR(VLOOKUP(BA13,Lists!$F$2:$F$60,1,FALSE)),"E","O"))</f>
        <v>O</v>
      </c>
      <c r="BB14" s="216" t="str">
        <f>IF(BB13="","O",IF(ISERROR(VLOOKUP(BB13,Lists!$F$2:$F$60,1,FALSE)),"E","O"))</f>
        <v>O</v>
      </c>
      <c r="BC14" s="216" t="str">
        <f>IF(BC13="","O",IF(ISERROR(VLOOKUP(BC13,Lists!$F$2:$F$60,1,FALSE)),"E","O"))</f>
        <v>O</v>
      </c>
      <c r="BD14" s="216" t="str">
        <f>IF(BD13="","O",IF(ISERROR(VLOOKUP(BD13,Lists!$F$2:$F$60,1,FALSE)),"E","O"))</f>
        <v>O</v>
      </c>
      <c r="BE14" s="216" t="str">
        <f>IF(BE13="","O",IF(ISERROR(VLOOKUP(BE13,Lists!$F$2:$F$60,1,FALSE)),"E","O"))</f>
        <v>O</v>
      </c>
      <c r="BF14" s="216" t="str">
        <f>IF(BF13="","O",IF(ISERROR(VLOOKUP(BF13,Lists!$F$2:$F$60,1,FALSE)),"E","O"))</f>
        <v>O</v>
      </c>
      <c r="BG14" s="216" t="str">
        <f>IF(BG13="","O",IF(ISERROR(VLOOKUP(BG13,Lists!$F$2:$F$60,1,FALSE)),"E","O"))</f>
        <v>O</v>
      </c>
      <c r="BH14" s="216" t="str">
        <f>IF(BH13="","O",IF(ISERROR(VLOOKUP(BH13,Lists!$F$2:$F$60,1,FALSE)),"E","O"))</f>
        <v>O</v>
      </c>
      <c r="BI14" s="216" t="str">
        <f>IF(BI13="","O",IF(ISERROR(VLOOKUP(BI13,Lists!$F$2:$F$60,1,FALSE)),"E","O"))</f>
        <v>O</v>
      </c>
      <c r="BJ14" s="216" t="str">
        <f>IF(BJ13="","O",IF(ISERROR(VLOOKUP(BJ13,Lists!$F$2:$F$60,1,FALSE)),"E","O"))</f>
        <v>O</v>
      </c>
      <c r="BK14" s="216" t="str">
        <f>IF(BK13="","O",IF(ISERROR(VLOOKUP(BK13,Lists!$F$2:$F$60,1,FALSE)),"E","O"))</f>
        <v>O</v>
      </c>
      <c r="BL14" s="216" t="str">
        <f>IF(BL13="","O",IF(ISERROR(VLOOKUP(BL13,Lists!$F$2:$F$60,1,FALSE)),"E","O"))</f>
        <v>O</v>
      </c>
      <c r="BM14" s="216" t="str">
        <f>IF(BM13="","O",IF(ISERROR(VLOOKUP(BM13,Lists!$F$2:$F$60,1,FALSE)),"E","O"))</f>
        <v>O</v>
      </c>
      <c r="BN14" s="216" t="str">
        <f>IF(BN13="","O",IF(ISERROR(VLOOKUP(BN13,Lists!$F$2:$F$60,1,FALSE)),"E","O"))</f>
        <v>O</v>
      </c>
      <c r="BO14" s="216" t="str">
        <f>IF(BO13="","O",IF(ISERROR(VLOOKUP(BO13,Lists!$F$2:$F$60,1,FALSE)),"E","O"))</f>
        <v>O</v>
      </c>
      <c r="BP14" s="216" t="str">
        <f>IF(BP13="","O",IF(ISERROR(VLOOKUP(BP13,Lists!$F$2:$F$60,1,FALSE)),"E","O"))</f>
        <v>O</v>
      </c>
      <c r="BQ14" s="216" t="str">
        <f>IF(BQ13="","O",IF(ISERROR(VLOOKUP(BQ13,Lists!$F$2:$F$60,1,FALSE)),"E","O"))</f>
        <v>O</v>
      </c>
      <c r="BR14" s="216" t="str">
        <f>IF(BR13="","O",IF(ISERROR(VLOOKUP(BR13,Lists!$F$2:$F$60,1,FALSE)),"E","O"))</f>
        <v>O</v>
      </c>
      <c r="BS14" s="216" t="str">
        <f>IF(BS13="","O",IF(ISERROR(VLOOKUP(BS13,Lists!$F$2:$F$60,1,FALSE)),"E","O"))</f>
        <v>O</v>
      </c>
    </row>
    <row r="15" spans="1:72" ht="19.5" thickBot="1" x14ac:dyDescent="0.35">
      <c r="A15" s="129" t="s">
        <v>55</v>
      </c>
      <c r="B15" s="243" t="str">
        <f>YOUR_DATA!D7</f>
        <v>B-4550,Nandrin</v>
      </c>
      <c r="C15" s="130"/>
      <c r="D15" s="20" t="str">
        <f>IF(YOUR_DATA!D7="","ERROR","OK")</f>
        <v>OK</v>
      </c>
      <c r="E15" s="20" t="str">
        <f>IF(D15="OK",IF(LEN(C15)&gt;64,"MAX 64 CHARS",D15),D15)</f>
        <v>OK</v>
      </c>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row>
    <row r="16" spans="1:72" ht="18.75" x14ac:dyDescent="0.3">
      <c r="A16" s="129"/>
      <c r="B16" s="130"/>
      <c r="C16" s="130"/>
      <c r="D16" s="241"/>
      <c r="E16"/>
      <c r="F16"/>
    </row>
    <row r="17" spans="1:71" ht="18.75" x14ac:dyDescent="0.3">
      <c r="A17" s="129" t="s">
        <v>456</v>
      </c>
      <c r="B17" s="130" t="str">
        <f>LEFT(B15,FIND(",",B15)-1)</f>
        <v>B-4550</v>
      </c>
      <c r="C17" s="130" t="str">
        <f>SUBSTITUTE(B17," ","")</f>
        <v>B-4550</v>
      </c>
      <c r="D17" s="20" t="str">
        <f>IF(ISERR(B17),"ERROR","OK")</f>
        <v>OK</v>
      </c>
      <c r="E17" s="20" t="str">
        <f>IF(D17="OK",IF(LEN(C17)&gt;64,"MAX 64 CHARS",D17),D17)</f>
        <v>OK</v>
      </c>
      <c r="F17" s="216" t="str">
        <f>IF(COUNTIF(D15:E19,"ERROR")= 0,"OK","ERROR")</f>
        <v>OK</v>
      </c>
      <c r="G17" s="216"/>
      <c r="H17" s="216" t="str">
        <f>MID($C17,H$2,1)</f>
        <v>B</v>
      </c>
      <c r="I17" s="216" t="str">
        <f t="shared" ref="I17:BS18" si="3">MID($C17,I$2,1)</f>
        <v>-</v>
      </c>
      <c r="J17" s="216" t="str">
        <f t="shared" si="3"/>
        <v>4</v>
      </c>
      <c r="K17" s="216" t="str">
        <f t="shared" si="3"/>
        <v>5</v>
      </c>
      <c r="L17" s="216" t="str">
        <f t="shared" si="3"/>
        <v>5</v>
      </c>
      <c r="M17" s="216" t="str">
        <f t="shared" si="3"/>
        <v>0</v>
      </c>
      <c r="N17" s="216" t="str">
        <f t="shared" si="3"/>
        <v/>
      </c>
      <c r="O17" s="216" t="str">
        <f t="shared" si="3"/>
        <v/>
      </c>
      <c r="P17" s="216" t="str">
        <f t="shared" si="3"/>
        <v/>
      </c>
      <c r="Q17" s="216" t="str">
        <f t="shared" si="3"/>
        <v/>
      </c>
      <c r="R17" s="216" t="str">
        <f t="shared" si="3"/>
        <v/>
      </c>
      <c r="S17" s="216" t="str">
        <f t="shared" si="3"/>
        <v/>
      </c>
      <c r="T17" s="216" t="str">
        <f t="shared" si="3"/>
        <v/>
      </c>
      <c r="U17" s="216" t="str">
        <f t="shared" si="3"/>
        <v/>
      </c>
      <c r="V17" s="216" t="str">
        <f t="shared" si="3"/>
        <v/>
      </c>
      <c r="W17" s="216" t="str">
        <f t="shared" si="3"/>
        <v/>
      </c>
      <c r="X17" s="216" t="str">
        <f t="shared" si="3"/>
        <v/>
      </c>
      <c r="Y17" s="216" t="str">
        <f t="shared" si="3"/>
        <v/>
      </c>
      <c r="Z17" s="216" t="str">
        <f t="shared" si="3"/>
        <v/>
      </c>
      <c r="AA17" s="216" t="str">
        <f t="shared" si="3"/>
        <v/>
      </c>
      <c r="AB17" s="216" t="str">
        <f t="shared" si="3"/>
        <v/>
      </c>
      <c r="AC17" s="216" t="str">
        <f t="shared" si="3"/>
        <v/>
      </c>
      <c r="AD17" s="216" t="str">
        <f t="shared" si="3"/>
        <v/>
      </c>
      <c r="AE17" s="216" t="str">
        <f t="shared" si="3"/>
        <v/>
      </c>
      <c r="AF17" s="216" t="str">
        <f t="shared" si="3"/>
        <v/>
      </c>
      <c r="AG17" s="216" t="str">
        <f t="shared" si="3"/>
        <v/>
      </c>
      <c r="AH17" s="216" t="str">
        <f t="shared" si="3"/>
        <v/>
      </c>
      <c r="AI17" s="216" t="str">
        <f t="shared" si="3"/>
        <v/>
      </c>
      <c r="AJ17" s="216" t="str">
        <f t="shared" si="3"/>
        <v/>
      </c>
      <c r="AK17" s="216" t="str">
        <f t="shared" si="3"/>
        <v/>
      </c>
      <c r="AL17" s="216" t="str">
        <f t="shared" si="3"/>
        <v/>
      </c>
      <c r="AM17" s="216" t="str">
        <f t="shared" si="3"/>
        <v/>
      </c>
      <c r="AN17" s="216" t="str">
        <f t="shared" si="3"/>
        <v/>
      </c>
      <c r="AO17" s="216" t="str">
        <f t="shared" si="3"/>
        <v/>
      </c>
      <c r="AP17" s="216" t="str">
        <f t="shared" si="3"/>
        <v/>
      </c>
      <c r="AQ17" s="216" t="str">
        <f t="shared" si="3"/>
        <v/>
      </c>
      <c r="AR17" s="216" t="str">
        <f t="shared" si="3"/>
        <v/>
      </c>
      <c r="AS17" s="216" t="str">
        <f t="shared" si="3"/>
        <v/>
      </c>
      <c r="AT17" s="216" t="str">
        <f t="shared" si="3"/>
        <v/>
      </c>
      <c r="AU17" s="216" t="str">
        <f t="shared" si="3"/>
        <v/>
      </c>
      <c r="AV17" s="216" t="str">
        <f t="shared" si="3"/>
        <v/>
      </c>
      <c r="AW17" s="216" t="str">
        <f t="shared" si="3"/>
        <v/>
      </c>
      <c r="AX17" s="216" t="str">
        <f t="shared" si="3"/>
        <v/>
      </c>
      <c r="AY17" s="216" t="str">
        <f t="shared" si="3"/>
        <v/>
      </c>
      <c r="AZ17" s="216" t="str">
        <f t="shared" si="3"/>
        <v/>
      </c>
      <c r="BA17" s="216" t="str">
        <f t="shared" si="3"/>
        <v/>
      </c>
      <c r="BB17" s="216" t="str">
        <f t="shared" si="3"/>
        <v/>
      </c>
      <c r="BC17" s="216" t="str">
        <f t="shared" si="3"/>
        <v/>
      </c>
      <c r="BD17" s="216" t="str">
        <f t="shared" si="3"/>
        <v/>
      </c>
      <c r="BE17" s="216" t="str">
        <f t="shared" si="3"/>
        <v/>
      </c>
      <c r="BF17" s="216" t="str">
        <f t="shared" si="3"/>
        <v/>
      </c>
      <c r="BG17" s="216" t="str">
        <f t="shared" si="3"/>
        <v/>
      </c>
      <c r="BH17" s="216" t="str">
        <f t="shared" si="3"/>
        <v/>
      </c>
      <c r="BI17" s="216" t="str">
        <f t="shared" si="3"/>
        <v/>
      </c>
      <c r="BJ17" s="216" t="str">
        <f t="shared" si="3"/>
        <v/>
      </c>
      <c r="BK17" s="216" t="str">
        <f t="shared" si="3"/>
        <v/>
      </c>
      <c r="BL17" s="216" t="str">
        <f t="shared" si="3"/>
        <v/>
      </c>
      <c r="BM17" s="216" t="str">
        <f t="shared" si="3"/>
        <v/>
      </c>
      <c r="BN17" s="216" t="str">
        <f t="shared" si="3"/>
        <v/>
      </c>
      <c r="BO17" s="216" t="str">
        <f t="shared" si="3"/>
        <v/>
      </c>
      <c r="BP17" s="216" t="str">
        <f t="shared" si="3"/>
        <v/>
      </c>
      <c r="BQ17" s="216" t="str">
        <f t="shared" si="3"/>
        <v/>
      </c>
      <c r="BR17" s="216" t="str">
        <f t="shared" si="3"/>
        <v/>
      </c>
      <c r="BS17" s="216" t="str">
        <f t="shared" si="3"/>
        <v/>
      </c>
    </row>
    <row r="18" spans="1:71" ht="18.75" x14ac:dyDescent="0.3">
      <c r="A18" s="129"/>
      <c r="B18" s="130"/>
      <c r="C18" s="130"/>
      <c r="D18" s="241"/>
      <c r="E18"/>
      <c r="G18" s="216" t="str">
        <f>IF(COUNTIF(H18:BS18,"E"),"ERROR","OK")</f>
        <v>OK</v>
      </c>
      <c r="H18" s="216" t="str">
        <f>IF(H17="","O",IF(ISERROR(VLOOKUP(H17,Lists!$G$2:$G$60,1,FALSE)),"E","O"))</f>
        <v>O</v>
      </c>
      <c r="I18" s="216" t="str">
        <f>IF(I17="","O",IF(ISERROR(VLOOKUP(I17,Lists!$G$2:$G$60,1,FALSE)),"E","O"))</f>
        <v>O</v>
      </c>
      <c r="J18" s="216" t="str">
        <f>IF(J17="","O",IF(ISERROR(VLOOKUP(J17,Lists!$G$2:$G$60,1,FALSE)),"E","O"))</f>
        <v>O</v>
      </c>
      <c r="K18" s="216" t="str">
        <f>IF(K17="","O",IF(ISERROR(VLOOKUP(K17,Lists!$G$2:$G$60,1,FALSE)),"E","O"))</f>
        <v>O</v>
      </c>
      <c r="L18" s="216" t="str">
        <f>IF(L17="","O",IF(ISERROR(VLOOKUP(L17,Lists!$G$2:$G$60,1,FALSE)),"E","O"))</f>
        <v>O</v>
      </c>
      <c r="M18" s="216" t="str">
        <f>IF(M17="","O",IF(ISERROR(VLOOKUP(M17,Lists!$G$2:$G$60,1,FALSE)),"E","O"))</f>
        <v>O</v>
      </c>
      <c r="N18" s="216" t="str">
        <f>IF(N17="","O",IF(ISERROR(VLOOKUP(N17,Lists!$G$2:$G$60,1,FALSE)),"E","O"))</f>
        <v>O</v>
      </c>
      <c r="O18" s="216" t="str">
        <f>IF(O17="","O",IF(ISERROR(VLOOKUP(O17,Lists!$G$2:$G$60,1,FALSE)),"E","O"))</f>
        <v>O</v>
      </c>
      <c r="P18" s="216" t="str">
        <f>IF(P17="","O",IF(ISERROR(VLOOKUP(P17,Lists!$G$2:$G$60,1,FALSE)),"E","O"))</f>
        <v>O</v>
      </c>
      <c r="Q18" s="216" t="str">
        <f>IF(Q17="","O",IF(ISERROR(VLOOKUP(Q17,Lists!$G$2:$G$60,1,FALSE)),"E","O"))</f>
        <v>O</v>
      </c>
      <c r="R18" s="216" t="str">
        <f>IF(R17="","O",IF(ISERROR(VLOOKUP(R17,Lists!$G$2:$G$60,1,FALSE)),"E","O"))</f>
        <v>O</v>
      </c>
      <c r="S18" s="216" t="str">
        <f>IF(S17="","O",IF(ISERROR(VLOOKUP(S17,Lists!$G$2:$G$60,1,FALSE)),"E","O"))</f>
        <v>O</v>
      </c>
      <c r="T18" s="216" t="str">
        <f>IF(T17="","O",IF(ISERROR(VLOOKUP(T17,Lists!$G$2:$G$60,1,FALSE)),"E","O"))</f>
        <v>O</v>
      </c>
      <c r="U18" s="216" t="str">
        <f>IF(U17="","O",IF(ISERROR(VLOOKUP(U17,Lists!$G$2:$G$60,1,FALSE)),"E","O"))</f>
        <v>O</v>
      </c>
      <c r="V18" s="216" t="str">
        <f>IF(V17="","O",IF(ISERROR(VLOOKUP(V17,Lists!$G$2:$G$60,1,FALSE)),"E","O"))</f>
        <v>O</v>
      </c>
      <c r="W18" s="216" t="str">
        <f>IF(W17="","O",IF(ISERROR(VLOOKUP(W17,Lists!$G$2:$G$60,1,FALSE)),"E","O"))</f>
        <v>O</v>
      </c>
      <c r="X18" s="216" t="str">
        <f>IF(X17="","O",IF(ISERROR(VLOOKUP(X17,Lists!$G$2:$G$60,1,FALSE)),"E","O"))</f>
        <v>O</v>
      </c>
      <c r="Y18" s="216" t="str">
        <f>IF(Y17="","O",IF(ISERROR(VLOOKUP(Y17,Lists!$G$2:$G$60,1,FALSE)),"E","O"))</f>
        <v>O</v>
      </c>
      <c r="Z18" s="216" t="str">
        <f>IF(Z17="","O",IF(ISERROR(VLOOKUP(Z17,Lists!$G$2:$G$60,1,FALSE)),"E","O"))</f>
        <v>O</v>
      </c>
      <c r="AA18" s="216" t="str">
        <f>IF(AA17="","O",IF(ISERROR(VLOOKUP(AA17,Lists!$G$2:$G$60,1,FALSE)),"E","O"))</f>
        <v>O</v>
      </c>
      <c r="AB18" s="216" t="str">
        <f>IF(AB17="","O",IF(ISERROR(VLOOKUP(AB17,Lists!$G$2:$G$60,1,FALSE)),"E","O"))</f>
        <v>O</v>
      </c>
      <c r="AC18" s="216" t="str">
        <f>IF(AC17="","O",IF(ISERROR(VLOOKUP(AC17,Lists!$G$2:$G$60,1,FALSE)),"E","O"))</f>
        <v>O</v>
      </c>
      <c r="AD18" s="216" t="str">
        <f>IF(AD17="","O",IF(ISERROR(VLOOKUP(AD17,Lists!$G$2:$G$60,1,FALSE)),"E","O"))</f>
        <v>O</v>
      </c>
      <c r="AE18" s="216" t="str">
        <f>IF(AE17="","O",IF(ISERROR(VLOOKUP(AE17,Lists!$G$2:$G$60,1,FALSE)),"E","O"))</f>
        <v>O</v>
      </c>
      <c r="AF18" s="216" t="str">
        <f>IF(AF17="","O",IF(ISERROR(VLOOKUP(AF17,Lists!$G$2:$G$60,1,FALSE)),"E","O"))</f>
        <v>O</v>
      </c>
      <c r="AG18" s="216" t="str">
        <f>IF(AG17="","O",IF(ISERROR(VLOOKUP(AG17,Lists!$G$2:$G$60,1,FALSE)),"E","O"))</f>
        <v>O</v>
      </c>
      <c r="AH18" s="216" t="str">
        <f>IF(AH17="","O",IF(ISERROR(VLOOKUP(AH17,Lists!$G$2:$G$60,1,FALSE)),"E","O"))</f>
        <v>O</v>
      </c>
      <c r="AI18" s="216" t="str">
        <f>IF(AI17="","O",IF(ISERROR(VLOOKUP(AI17,Lists!$G$2:$G$60,1,FALSE)),"E","O"))</f>
        <v>O</v>
      </c>
      <c r="AJ18" s="216" t="str">
        <f>IF(AJ17="","O",IF(ISERROR(VLOOKUP(AJ17,Lists!$G$2:$G$60,1,FALSE)),"E","O"))</f>
        <v>O</v>
      </c>
      <c r="AK18" s="216" t="str">
        <f>IF(AK17="","O",IF(ISERROR(VLOOKUP(AK17,Lists!$G$2:$G$60,1,FALSE)),"E","O"))</f>
        <v>O</v>
      </c>
      <c r="AL18" s="216" t="str">
        <f>IF(AL17="","O",IF(ISERROR(VLOOKUP(AL17,Lists!$G$2:$G$60,1,FALSE)),"E","O"))</f>
        <v>O</v>
      </c>
      <c r="AM18" s="216" t="str">
        <f>IF(AM17="","O",IF(ISERROR(VLOOKUP(AM17,Lists!$G$2:$G$60,1,FALSE)),"E","O"))</f>
        <v>O</v>
      </c>
      <c r="AN18" s="216" t="str">
        <f>IF(AN17="","O",IF(ISERROR(VLOOKUP(AN17,Lists!$G$2:$G$60,1,FALSE)),"E","O"))</f>
        <v>O</v>
      </c>
      <c r="AO18" s="216" t="str">
        <f>IF(AO17="","O",IF(ISERROR(VLOOKUP(AO17,Lists!$G$2:$G$60,1,FALSE)),"E","O"))</f>
        <v>O</v>
      </c>
      <c r="AP18" s="216" t="str">
        <f>IF(AP17="","O",IF(ISERROR(VLOOKUP(AP17,Lists!$G$2:$G$60,1,FALSE)),"E","O"))</f>
        <v>O</v>
      </c>
      <c r="AQ18" s="216" t="str">
        <f>IF(AQ17="","O",IF(ISERROR(VLOOKUP(AQ17,Lists!$G$2:$G$60,1,FALSE)),"E","O"))</f>
        <v>O</v>
      </c>
      <c r="AR18" s="216" t="str">
        <f>IF(AR17="","O",IF(ISERROR(VLOOKUP(AR17,Lists!$G$2:$G$60,1,FALSE)),"E","O"))</f>
        <v>O</v>
      </c>
      <c r="AS18" s="216" t="str">
        <f>IF(AS17="","O",IF(ISERROR(VLOOKUP(AS17,Lists!$G$2:$G$60,1,FALSE)),"E","O"))</f>
        <v>O</v>
      </c>
      <c r="AT18" s="216" t="str">
        <f>IF(AT17="","O",IF(ISERROR(VLOOKUP(AT17,Lists!$G$2:$G$60,1,FALSE)),"E","O"))</f>
        <v>O</v>
      </c>
      <c r="AU18" s="216" t="str">
        <f>IF(AU17="","O",IF(ISERROR(VLOOKUP(AU17,Lists!$G$2:$G$60,1,FALSE)),"E","O"))</f>
        <v>O</v>
      </c>
      <c r="AV18" s="216" t="str">
        <f>IF(AV17="","O",IF(ISERROR(VLOOKUP(AV17,Lists!$G$2:$G$60,1,FALSE)),"E","O"))</f>
        <v>O</v>
      </c>
      <c r="AW18" s="216" t="str">
        <f>IF(AW17="","O",IF(ISERROR(VLOOKUP(AW17,Lists!$G$2:$G$60,1,FALSE)),"E","O"))</f>
        <v>O</v>
      </c>
      <c r="AX18" s="216" t="str">
        <f>IF(AX17="","O",IF(ISERROR(VLOOKUP(AX17,Lists!$G$2:$G$60,1,FALSE)),"E","O"))</f>
        <v>O</v>
      </c>
      <c r="AY18" s="216" t="str">
        <f>IF(AY17="","O",IF(ISERROR(VLOOKUP(AY17,Lists!$G$2:$G$60,1,FALSE)),"E","O"))</f>
        <v>O</v>
      </c>
      <c r="AZ18" s="216" t="str">
        <f>IF(AZ17="","O",IF(ISERROR(VLOOKUP(AZ17,Lists!$G$2:$G$60,1,FALSE)),"E","O"))</f>
        <v>O</v>
      </c>
      <c r="BA18" s="216" t="str">
        <f>IF(BA17="","O",IF(ISERROR(VLOOKUP(BA17,Lists!$G$2:$G$60,1,FALSE)),"E","O"))</f>
        <v>O</v>
      </c>
      <c r="BB18" s="216" t="str">
        <f>IF(BB17="","O",IF(ISERROR(VLOOKUP(BB17,Lists!$G$2:$G$60,1,FALSE)),"E","O"))</f>
        <v>O</v>
      </c>
      <c r="BC18" s="216" t="str">
        <f>IF(BC17="","O",IF(ISERROR(VLOOKUP(BC17,Lists!$G$2:$G$60,1,FALSE)),"E","O"))</f>
        <v>O</v>
      </c>
      <c r="BD18" s="216" t="str">
        <f>IF(BD17="","O",IF(ISERROR(VLOOKUP(BD17,Lists!$G$2:$G$60,1,FALSE)),"E","O"))</f>
        <v>O</v>
      </c>
      <c r="BE18" s="216" t="str">
        <f>IF(BE17="","O",IF(ISERROR(VLOOKUP(BE17,Lists!$G$2:$G$60,1,FALSE)),"E","O"))</f>
        <v>O</v>
      </c>
      <c r="BF18" s="216" t="str">
        <f>IF(BF17="","O",IF(ISERROR(VLOOKUP(BF17,Lists!$G$2:$G$60,1,FALSE)),"E","O"))</f>
        <v>O</v>
      </c>
      <c r="BG18" s="216" t="str">
        <f>IF(BG17="","O",IF(ISERROR(VLOOKUP(BG17,Lists!$G$2:$G$60,1,FALSE)),"E","O"))</f>
        <v>O</v>
      </c>
      <c r="BH18" s="216" t="str">
        <f>IF(BH17="","O",IF(ISERROR(VLOOKUP(BH17,Lists!$G$2:$G$60,1,FALSE)),"E","O"))</f>
        <v>O</v>
      </c>
      <c r="BI18" s="216" t="str">
        <f>IF(BI17="","O",IF(ISERROR(VLOOKUP(BI17,Lists!$G$2:$G$60,1,FALSE)),"E","O"))</f>
        <v>O</v>
      </c>
      <c r="BJ18" s="216" t="str">
        <f>IF(BJ17="","O",IF(ISERROR(VLOOKUP(BJ17,Lists!$G$2:$G$60,1,FALSE)),"E","O"))</f>
        <v>O</v>
      </c>
      <c r="BK18" s="216" t="str">
        <f>IF(BK17="","O",IF(ISERROR(VLOOKUP(BK17,Lists!$G$2:$G$60,1,FALSE)),"E","O"))</f>
        <v>O</v>
      </c>
      <c r="BL18" s="216" t="str">
        <f>IF(BL17="","O",IF(ISERROR(VLOOKUP(BL17,Lists!$G$2:$G$60,1,FALSE)),"E","O"))</f>
        <v>O</v>
      </c>
      <c r="BM18" s="216" t="str">
        <f>IF(BM17="","O",IF(ISERROR(VLOOKUP(BM17,Lists!$G$2:$G$60,1,FALSE)),"E","O"))</f>
        <v>O</v>
      </c>
      <c r="BN18" s="216" t="str">
        <f>IF(BN17="","O",IF(ISERROR(VLOOKUP(BN17,Lists!$G$2:$G$60,1,FALSE)),"E","O"))</f>
        <v>O</v>
      </c>
      <c r="BO18" s="216" t="str">
        <f>IF(BO17="","O",IF(ISERROR(VLOOKUP(BO17,Lists!$G$2:$G$60,1,FALSE)),"E","O"))</f>
        <v>O</v>
      </c>
      <c r="BP18" s="216" t="str">
        <f>IF(BP17="","O",IF(ISERROR(VLOOKUP(BP17,Lists!$G$2:$G$60,1,FALSE)),"E","O"))</f>
        <v>O</v>
      </c>
      <c r="BQ18" s="216" t="str">
        <f>IF(BQ17="","O",IF(ISERROR(VLOOKUP(BQ17,Lists!$G$2:$G$60,1,FALSE)),"E","O"))</f>
        <v>O</v>
      </c>
      <c r="BR18" s="216" t="str">
        <f>IF(BR17="","O",IF(ISERROR(VLOOKUP(BR17,Lists!$G$2:$G$60,1,FALSE)),"E","O"))</f>
        <v>O</v>
      </c>
      <c r="BS18" s="216" t="str">
        <f>IF(BS17="","O",IF(ISERROR(VLOOKUP(BS17,Lists!$G$2:$G$60,1,FALSE)),"E","O"))</f>
        <v>O</v>
      </c>
    </row>
    <row r="19" spans="1:71" ht="18.75" x14ac:dyDescent="0.3">
      <c r="A19" s="129" t="s">
        <v>457</v>
      </c>
      <c r="B19" s="20" t="str">
        <f>RIGHT(B15,LEN(B15)-FIND(",",B15))</f>
        <v>Nandrin</v>
      </c>
      <c r="C19" s="130" t="str">
        <f>SUBSTITUTE(B19," ","")</f>
        <v>Nandrin</v>
      </c>
      <c r="D19" s="20" t="str">
        <f>IF(ISERR(B19),"ERROR","OK")</f>
        <v>OK</v>
      </c>
      <c r="E19" s="20" t="str">
        <f>IF(D19="OK",IF(LEN(C19)&gt;64,"MAX 64 CHARS",D19),D19)</f>
        <v>OK</v>
      </c>
      <c r="F19"/>
      <c r="G19" s="216"/>
      <c r="H19" s="216" t="str">
        <f>MID($C19,H$2,1)</f>
        <v>N</v>
      </c>
      <c r="I19" s="216" t="str">
        <f t="shared" ref="I19:BS20" si="4">MID($C19,I$2,1)</f>
        <v>a</v>
      </c>
      <c r="J19" s="216" t="str">
        <f t="shared" si="4"/>
        <v>n</v>
      </c>
      <c r="K19" s="216" t="str">
        <f t="shared" si="4"/>
        <v>d</v>
      </c>
      <c r="L19" s="216" t="str">
        <f t="shared" si="4"/>
        <v>r</v>
      </c>
      <c r="M19" s="216" t="str">
        <f t="shared" si="4"/>
        <v>i</v>
      </c>
      <c r="N19" s="216" t="str">
        <f t="shared" si="4"/>
        <v>n</v>
      </c>
      <c r="O19" s="216" t="str">
        <f t="shared" si="4"/>
        <v/>
      </c>
      <c r="P19" s="216" t="str">
        <f t="shared" si="4"/>
        <v/>
      </c>
      <c r="Q19" s="216" t="str">
        <f t="shared" si="4"/>
        <v/>
      </c>
      <c r="R19" s="216" t="str">
        <f t="shared" si="4"/>
        <v/>
      </c>
      <c r="S19" s="216" t="str">
        <f t="shared" si="4"/>
        <v/>
      </c>
      <c r="T19" s="216" t="str">
        <f t="shared" si="4"/>
        <v/>
      </c>
      <c r="U19" s="216" t="str">
        <f t="shared" si="4"/>
        <v/>
      </c>
      <c r="V19" s="216" t="str">
        <f t="shared" si="4"/>
        <v/>
      </c>
      <c r="W19" s="216" t="str">
        <f t="shared" si="4"/>
        <v/>
      </c>
      <c r="X19" s="216" t="str">
        <f t="shared" si="4"/>
        <v/>
      </c>
      <c r="Y19" s="216" t="str">
        <f t="shared" si="4"/>
        <v/>
      </c>
      <c r="Z19" s="216" t="str">
        <f t="shared" si="4"/>
        <v/>
      </c>
      <c r="AA19" s="216" t="str">
        <f t="shared" si="4"/>
        <v/>
      </c>
      <c r="AB19" s="216" t="str">
        <f t="shared" si="4"/>
        <v/>
      </c>
      <c r="AC19" s="216" t="str">
        <f t="shared" si="4"/>
        <v/>
      </c>
      <c r="AD19" s="216" t="str">
        <f t="shared" si="4"/>
        <v/>
      </c>
      <c r="AE19" s="216" t="str">
        <f t="shared" si="4"/>
        <v/>
      </c>
      <c r="AF19" s="216" t="str">
        <f t="shared" si="4"/>
        <v/>
      </c>
      <c r="AG19" s="216" t="str">
        <f t="shared" si="4"/>
        <v/>
      </c>
      <c r="AH19" s="216" t="str">
        <f t="shared" si="4"/>
        <v/>
      </c>
      <c r="AI19" s="216" t="str">
        <f t="shared" si="4"/>
        <v/>
      </c>
      <c r="AJ19" s="216" t="str">
        <f t="shared" si="4"/>
        <v/>
      </c>
      <c r="AK19" s="216" t="str">
        <f t="shared" si="4"/>
        <v/>
      </c>
      <c r="AL19" s="216" t="str">
        <f t="shared" si="4"/>
        <v/>
      </c>
      <c r="AM19" s="216" t="str">
        <f t="shared" si="4"/>
        <v/>
      </c>
      <c r="AN19" s="216" t="str">
        <f t="shared" si="4"/>
        <v/>
      </c>
      <c r="AO19" s="216" t="str">
        <f t="shared" si="4"/>
        <v/>
      </c>
      <c r="AP19" s="216" t="str">
        <f t="shared" si="4"/>
        <v/>
      </c>
      <c r="AQ19" s="216" t="str">
        <f t="shared" si="4"/>
        <v/>
      </c>
      <c r="AR19" s="216" t="str">
        <f t="shared" si="4"/>
        <v/>
      </c>
      <c r="AS19" s="216" t="str">
        <f t="shared" si="4"/>
        <v/>
      </c>
      <c r="AT19" s="216" t="str">
        <f t="shared" si="4"/>
        <v/>
      </c>
      <c r="AU19" s="216" t="str">
        <f t="shared" si="4"/>
        <v/>
      </c>
      <c r="AV19" s="216" t="str">
        <f t="shared" si="4"/>
        <v/>
      </c>
      <c r="AW19" s="216" t="str">
        <f t="shared" si="4"/>
        <v/>
      </c>
      <c r="AX19" s="216" t="str">
        <f t="shared" si="4"/>
        <v/>
      </c>
      <c r="AY19" s="216" t="str">
        <f t="shared" si="4"/>
        <v/>
      </c>
      <c r="AZ19" s="216" t="str">
        <f t="shared" si="4"/>
        <v/>
      </c>
      <c r="BA19" s="216" t="str">
        <f t="shared" si="4"/>
        <v/>
      </c>
      <c r="BB19" s="216" t="str">
        <f t="shared" si="4"/>
        <v/>
      </c>
      <c r="BC19" s="216" t="str">
        <f t="shared" si="4"/>
        <v/>
      </c>
      <c r="BD19" s="216" t="str">
        <f t="shared" si="4"/>
        <v/>
      </c>
      <c r="BE19" s="216" t="str">
        <f t="shared" si="4"/>
        <v/>
      </c>
      <c r="BF19" s="216" t="str">
        <f t="shared" si="4"/>
        <v/>
      </c>
      <c r="BG19" s="216" t="str">
        <f t="shared" si="4"/>
        <v/>
      </c>
      <c r="BH19" s="216" t="str">
        <f t="shared" si="4"/>
        <v/>
      </c>
      <c r="BI19" s="216" t="str">
        <f t="shared" si="4"/>
        <v/>
      </c>
      <c r="BJ19" s="216" t="str">
        <f t="shared" si="4"/>
        <v/>
      </c>
      <c r="BK19" s="216" t="str">
        <f t="shared" si="4"/>
        <v/>
      </c>
      <c r="BL19" s="216" t="str">
        <f t="shared" si="4"/>
        <v/>
      </c>
      <c r="BM19" s="216" t="str">
        <f t="shared" si="4"/>
        <v/>
      </c>
      <c r="BN19" s="216" t="str">
        <f t="shared" si="4"/>
        <v/>
      </c>
      <c r="BO19" s="216" t="str">
        <f t="shared" si="4"/>
        <v/>
      </c>
      <c r="BP19" s="216" t="str">
        <f t="shared" si="4"/>
        <v/>
      </c>
      <c r="BQ19" s="216" t="str">
        <f t="shared" si="4"/>
        <v/>
      </c>
      <c r="BR19" s="216" t="str">
        <f t="shared" si="4"/>
        <v/>
      </c>
      <c r="BS19" s="216" t="str">
        <f t="shared" si="4"/>
        <v/>
      </c>
    </row>
    <row r="20" spans="1:71" ht="19.5" thickBot="1" x14ac:dyDescent="0.35">
      <c r="A20" s="21"/>
      <c r="D20" s="21"/>
      <c r="E20"/>
      <c r="F20"/>
      <c r="G20" s="216" t="str">
        <f>IF(COUNTIF(H20:BS20,"E"),"ERROR","OK")</f>
        <v>OK</v>
      </c>
      <c r="H20" s="216" t="str">
        <f>IF(H19="","O",IF(ISERROR(VLOOKUP(H19,Lists!$H$2:$H$60,1,FALSE)),"E","O"))</f>
        <v>O</v>
      </c>
      <c r="I20" s="216" t="str">
        <f>IF(I19="","O",IF(ISERROR(VLOOKUP(I19,Lists!$H$2:$H$60,1,FALSE)),"E","O"))</f>
        <v>O</v>
      </c>
      <c r="J20" s="216" t="str">
        <f>IF(J19="","O",IF(ISERROR(VLOOKUP(J19,Lists!$H$2:$H$60,1,FALSE)),"E","O"))</f>
        <v>O</v>
      </c>
      <c r="K20" s="216" t="str">
        <f>IF(K19="","O",IF(ISERROR(VLOOKUP(K19,Lists!$H$2:$H$60,1,FALSE)),"E","O"))</f>
        <v>O</v>
      </c>
      <c r="L20" s="216" t="str">
        <f>IF(L19="","O",IF(ISERROR(VLOOKUP(L19,Lists!$H$2:$H$60,1,FALSE)),"E","O"))</f>
        <v>O</v>
      </c>
      <c r="M20" s="216" t="str">
        <f>IF(M19="","O",IF(ISERROR(VLOOKUP(M19,Lists!$H$2:$H$60,1,FALSE)),"E","O"))</f>
        <v>O</v>
      </c>
      <c r="N20" s="216" t="str">
        <f>IF(N19="","O",IF(ISERROR(VLOOKUP(N19,Lists!$H$2:$H$60,1,FALSE)),"E","O"))</f>
        <v>O</v>
      </c>
      <c r="O20" s="216" t="str">
        <f>IF(O19="","O",IF(ISERROR(VLOOKUP(O19,Lists!$H$2:$H$60,1,FALSE)),"E","O"))</f>
        <v>O</v>
      </c>
      <c r="P20" s="216" t="str">
        <f>IF(P19="","O",IF(ISERROR(VLOOKUP(P19,Lists!$H$2:$H$60,1,FALSE)),"E","O"))</f>
        <v>O</v>
      </c>
      <c r="Q20" s="216" t="str">
        <f>IF(Q19="","O",IF(ISERROR(VLOOKUP(Q19,Lists!$H$2:$H$60,1,FALSE)),"E","O"))</f>
        <v>O</v>
      </c>
      <c r="R20" s="216" t="str">
        <f>IF(R19="","O",IF(ISERROR(VLOOKUP(R19,Lists!$H$2:$H$60,1,FALSE)),"E","O"))</f>
        <v>O</v>
      </c>
      <c r="S20" s="216" t="str">
        <f>IF(S19="","O",IF(ISERROR(VLOOKUP(S19,Lists!$H$2:$H$60,1,FALSE)),"E","O"))</f>
        <v>O</v>
      </c>
      <c r="T20" s="216" t="str">
        <f>IF(T19="","O",IF(ISERROR(VLOOKUP(T19,Lists!$H$2:$H$60,1,FALSE)),"E","O"))</f>
        <v>O</v>
      </c>
      <c r="U20" s="216" t="str">
        <f>IF(U19="","O",IF(ISERROR(VLOOKUP(U19,Lists!$H$2:$H$60,1,FALSE)),"E","O"))</f>
        <v>O</v>
      </c>
      <c r="V20" s="216" t="str">
        <f>IF(V19="","O",IF(ISERROR(VLOOKUP(V19,Lists!$H$2:$H$60,1,FALSE)),"E","O"))</f>
        <v>O</v>
      </c>
      <c r="W20" s="216" t="str">
        <f>IF(W19="","O",IF(ISERROR(VLOOKUP(W19,Lists!$H$2:$H$60,1,FALSE)),"E","O"))</f>
        <v>O</v>
      </c>
      <c r="X20" s="216" t="str">
        <f>IF(X19="","O",IF(ISERROR(VLOOKUP(X19,Lists!$H$2:$H$60,1,FALSE)),"E","O"))</f>
        <v>O</v>
      </c>
      <c r="Y20" s="216" t="str">
        <f>IF(Y19="","O",IF(ISERROR(VLOOKUP(Y19,Lists!$H$2:$H$60,1,FALSE)),"E","O"))</f>
        <v>O</v>
      </c>
      <c r="Z20" s="216" t="str">
        <f>IF(Z19="","O",IF(ISERROR(VLOOKUP(Z19,Lists!$H$2:$H$60,1,FALSE)),"E","O"))</f>
        <v>O</v>
      </c>
      <c r="AA20" s="216" t="str">
        <f>IF(AA19="","O",IF(ISERROR(VLOOKUP(AA19,Lists!$H$2:$H$60,1,FALSE)),"E","O"))</f>
        <v>O</v>
      </c>
      <c r="AB20" s="216" t="str">
        <f>IF(AB19="","O",IF(ISERROR(VLOOKUP(AB19,Lists!$H$2:$H$60,1,FALSE)),"E","O"))</f>
        <v>O</v>
      </c>
      <c r="AC20" s="216" t="str">
        <f>IF(AC19="","O",IF(ISERROR(VLOOKUP(AC19,Lists!$H$2:$H$60,1,FALSE)),"E","O"))</f>
        <v>O</v>
      </c>
      <c r="AD20" s="216" t="str">
        <f>IF(AD19="","O",IF(ISERROR(VLOOKUP(AD19,Lists!$H$2:$H$60,1,FALSE)),"E","O"))</f>
        <v>O</v>
      </c>
      <c r="AE20" s="216" t="str">
        <f>IF(AE19="","O",IF(ISERROR(VLOOKUP(AE19,Lists!$H$2:$H$60,1,FALSE)),"E","O"))</f>
        <v>O</v>
      </c>
      <c r="AF20" s="216" t="str">
        <f>IF(AF19="","O",IF(ISERROR(VLOOKUP(AF19,Lists!$H$2:$H$60,1,FALSE)),"E","O"))</f>
        <v>O</v>
      </c>
      <c r="AG20" s="216" t="str">
        <f>IF(AG19="","O",IF(ISERROR(VLOOKUP(AG19,Lists!$H$2:$H$60,1,FALSE)),"E","O"))</f>
        <v>O</v>
      </c>
      <c r="AH20" s="216" t="str">
        <f>IF(AH19="","O",IF(ISERROR(VLOOKUP(AH19,Lists!$H$2:$H$60,1,FALSE)),"E","O"))</f>
        <v>O</v>
      </c>
      <c r="AI20" s="216" t="str">
        <f>IF(AI19="","O",IF(ISERROR(VLOOKUP(AI19,Lists!$H$2:$H$60,1,FALSE)),"E","O"))</f>
        <v>O</v>
      </c>
      <c r="AJ20" s="216" t="str">
        <f>IF(AJ19="","O",IF(ISERROR(VLOOKUP(AJ19,Lists!$H$2:$H$60,1,FALSE)),"E","O"))</f>
        <v>O</v>
      </c>
      <c r="AK20" s="216" t="str">
        <f>IF(AK19="","O",IF(ISERROR(VLOOKUP(AK19,Lists!$H$2:$H$60,1,FALSE)),"E","O"))</f>
        <v>O</v>
      </c>
      <c r="AL20" s="216" t="str">
        <f>IF(AL19="","O",IF(ISERROR(VLOOKUP(AL19,Lists!$H$2:$H$60,1,FALSE)),"E","O"))</f>
        <v>O</v>
      </c>
      <c r="AM20" s="216" t="str">
        <f>IF(AM19="","O",IF(ISERROR(VLOOKUP(AM19,Lists!$H$2:$H$60,1,FALSE)),"E","O"))</f>
        <v>O</v>
      </c>
      <c r="AN20" s="216" t="str">
        <f>IF(AN19="","O",IF(ISERROR(VLOOKUP(AN19,Lists!$H$2:$H$60,1,FALSE)),"E","O"))</f>
        <v>O</v>
      </c>
      <c r="AO20" s="216" t="str">
        <f>IF(AO19="","O",IF(ISERROR(VLOOKUP(AO19,Lists!$H$2:$H$60,1,FALSE)),"E","O"))</f>
        <v>O</v>
      </c>
      <c r="AP20" s="216" t="str">
        <f>IF(AP19="","O",IF(ISERROR(VLOOKUP(AP19,Lists!$H$2:$H$60,1,FALSE)),"E","O"))</f>
        <v>O</v>
      </c>
      <c r="AQ20" s="216" t="str">
        <f>IF(AQ19="","O",IF(ISERROR(VLOOKUP(AQ19,Lists!$H$2:$H$60,1,FALSE)),"E","O"))</f>
        <v>O</v>
      </c>
      <c r="AR20" s="216" t="str">
        <f>IF(AR19="","O",IF(ISERROR(VLOOKUP(AR19,Lists!$H$2:$H$60,1,FALSE)),"E","O"))</f>
        <v>O</v>
      </c>
      <c r="AS20" s="216" t="str">
        <f>IF(AS19="","O",IF(ISERROR(VLOOKUP(AS19,Lists!$H$2:$H$60,1,FALSE)),"E","O"))</f>
        <v>O</v>
      </c>
      <c r="AT20" s="216" t="str">
        <f>IF(AT19="","O",IF(ISERROR(VLOOKUP(AT19,Lists!$H$2:$H$60,1,FALSE)),"E","O"))</f>
        <v>O</v>
      </c>
      <c r="AU20" s="216" t="str">
        <f>IF(AU19="","O",IF(ISERROR(VLOOKUP(AU19,Lists!$H$2:$H$60,1,FALSE)),"E","O"))</f>
        <v>O</v>
      </c>
      <c r="AV20" s="216" t="str">
        <f>IF(AV19="","O",IF(ISERROR(VLOOKUP(AV19,Lists!$H$2:$H$60,1,FALSE)),"E","O"))</f>
        <v>O</v>
      </c>
      <c r="AW20" s="216" t="str">
        <f>IF(AW19="","O",IF(ISERROR(VLOOKUP(AW19,Lists!$H$2:$H$60,1,FALSE)),"E","O"))</f>
        <v>O</v>
      </c>
      <c r="AX20" s="216" t="str">
        <f>IF(AX19="","O",IF(ISERROR(VLOOKUP(AX19,Lists!$H$2:$H$60,1,FALSE)),"E","O"))</f>
        <v>O</v>
      </c>
      <c r="AY20" s="216" t="str">
        <f>IF(AY19="","O",IF(ISERROR(VLOOKUP(AY19,Lists!$H$2:$H$60,1,FALSE)),"E","O"))</f>
        <v>O</v>
      </c>
      <c r="AZ20" s="216" t="str">
        <f>IF(AZ19="","O",IF(ISERROR(VLOOKUP(AZ19,Lists!$H$2:$H$60,1,FALSE)),"E","O"))</f>
        <v>O</v>
      </c>
      <c r="BA20" s="216" t="str">
        <f>IF(BA19="","O",IF(ISERROR(VLOOKUP(BA19,Lists!$H$2:$H$60,1,FALSE)),"E","O"))</f>
        <v>O</v>
      </c>
      <c r="BB20" s="216" t="str">
        <f>IF(BB19="","O",IF(ISERROR(VLOOKUP(BB19,Lists!$H$2:$H$60,1,FALSE)),"E","O"))</f>
        <v>O</v>
      </c>
      <c r="BC20" s="216" t="str">
        <f>IF(BC19="","O",IF(ISERROR(VLOOKUP(BC19,Lists!$H$2:$H$60,1,FALSE)),"E","O"))</f>
        <v>O</v>
      </c>
      <c r="BD20" s="216" t="str">
        <f>IF(BD19="","O",IF(ISERROR(VLOOKUP(BD19,Lists!$H$2:$H$60,1,FALSE)),"E","O"))</f>
        <v>O</v>
      </c>
      <c r="BE20" s="216" t="str">
        <f>IF(BE19="","O",IF(ISERROR(VLOOKUP(BE19,Lists!$H$2:$H$60,1,FALSE)),"E","O"))</f>
        <v>O</v>
      </c>
      <c r="BF20" s="216" t="str">
        <f>IF(BF19="","O",IF(ISERROR(VLOOKUP(BF19,Lists!$H$2:$H$60,1,FALSE)),"E","O"))</f>
        <v>O</v>
      </c>
      <c r="BG20" s="216" t="str">
        <f>IF(BG19="","O",IF(ISERROR(VLOOKUP(BG19,Lists!$H$2:$H$60,1,FALSE)),"E","O"))</f>
        <v>O</v>
      </c>
      <c r="BH20" s="216" t="str">
        <f>IF(BH19="","O",IF(ISERROR(VLOOKUP(BH19,Lists!$H$2:$H$60,1,FALSE)),"E","O"))</f>
        <v>O</v>
      </c>
      <c r="BI20" s="216" t="str">
        <f>IF(BI19="","O",IF(ISERROR(VLOOKUP(BI19,Lists!$H$2:$H$60,1,FALSE)),"E","O"))</f>
        <v>O</v>
      </c>
      <c r="BJ20" s="216" t="str">
        <f>IF(BJ19="","O",IF(ISERROR(VLOOKUP(BJ19,Lists!$H$2:$H$60,1,FALSE)),"E","O"))</f>
        <v>O</v>
      </c>
      <c r="BK20" s="216" t="str">
        <f>IF(BK19="","O",IF(ISERROR(VLOOKUP(BK19,Lists!$H$2:$H$60,1,FALSE)),"E","O"))</f>
        <v>O</v>
      </c>
      <c r="BL20" s="216" t="str">
        <f>IF(BL19="","O",IF(ISERROR(VLOOKUP(BL19,Lists!$H$2:$H$60,1,FALSE)),"E","O"))</f>
        <v>O</v>
      </c>
      <c r="BM20" s="216" t="str">
        <f>IF(BM19="","O",IF(ISERROR(VLOOKUP(BM19,Lists!$H$2:$H$60,1,FALSE)),"E","O"))</f>
        <v>O</v>
      </c>
      <c r="BN20" s="216" t="str">
        <f>IF(BN19="","O",IF(ISERROR(VLOOKUP(BN19,Lists!$H$2:$H$60,1,FALSE)),"E","O"))</f>
        <v>O</v>
      </c>
      <c r="BO20" s="216" t="str">
        <f>IF(BO19="","O",IF(ISERROR(VLOOKUP(BO19,Lists!$H$2:$H$60,1,FALSE)),"E","O"))</f>
        <v>O</v>
      </c>
      <c r="BP20" s="216" t="str">
        <f>IF(BP19="","O",IF(ISERROR(VLOOKUP(BP19,Lists!$H$2:$H$60,1,FALSE)),"E","O"))</f>
        <v>O</v>
      </c>
      <c r="BQ20" s="216" t="str">
        <f>IF(BQ19="","O",IF(ISERROR(VLOOKUP(BQ19,Lists!$H$2:$H$60,1,FALSE)),"E","O"))</f>
        <v>O</v>
      </c>
      <c r="BR20" s="216" t="str">
        <f>IF(BR19="","O",IF(ISERROR(VLOOKUP(BR19,Lists!$H$2:$H$60,1,FALSE)),"E","O"))</f>
        <v>O</v>
      </c>
      <c r="BS20" s="216" t="str">
        <f>IF(BS19="","O",IF(ISERROR(VLOOKUP(BS19,Lists!$H$2:$H$60,1,FALSE)),"E","O"))</f>
        <v>O</v>
      </c>
    </row>
    <row r="21" spans="1:71" ht="19.5" thickBot="1" x14ac:dyDescent="0.35">
      <c r="A21" s="129" t="s">
        <v>56</v>
      </c>
      <c r="B21" s="243" t="str">
        <f>YOUR_DATA!D9</f>
        <v>Belgium</v>
      </c>
      <c r="C21" s="130" t="str">
        <f>SUBSTITUTE(B21," ","")</f>
        <v>Belgium</v>
      </c>
      <c r="D21" s="20" t="str">
        <f>IF(YOUR_DATA!D9="","ERROR","OK")</f>
        <v>OK</v>
      </c>
      <c r="E21" s="20" t="str">
        <f>IF(D21="OK",IF(LEN(C21)&gt;64,"MAX 64 CHARS",D21),D21)</f>
        <v>OK</v>
      </c>
      <c r="F21" s="216" t="str">
        <f>IF(YOUR_DATA!D9="","ERROR",IF(ISERR(VLOOKUP(YOUR_DATA!D9,Lists!A1:A192,1,FALSE)),"ERROR","OK"))</f>
        <v>OK</v>
      </c>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row>
    <row r="22" spans="1:71" ht="19.5" thickBot="1" x14ac:dyDescent="0.35">
      <c r="A22" s="235"/>
      <c r="D22" s="21"/>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row>
    <row r="23" spans="1:71" ht="19.5" thickBot="1" x14ac:dyDescent="0.35">
      <c r="A23" s="21" t="s">
        <v>57</v>
      </c>
      <c r="B23" s="243" t="str">
        <f>YOUR_DATA!C11</f>
        <v>00124563548</v>
      </c>
      <c r="C23" s="130" t="str">
        <f>IF(LEFT(B23,2)="00",SUBSTITUTE(RIGHT(B23,LEN(B23)-2)," ",""),IF(LEFT(B23,1)="0",SUBSTITUTE(RIGHT(B23,LEN(B23)-1)," ",""),SUBSTITUTE(B23," ","")))</f>
        <v>124563548</v>
      </c>
      <c r="D23" s="20" t="str">
        <f>IF(YOUR_DATA!C11="","ERROR","OK")</f>
        <v>OK</v>
      </c>
      <c r="E23" s="20" t="str">
        <f>IF(D23="OK",IF(LEN(C23)&gt;64,"MAX 64 CHARS",D23),D23)</f>
        <v>OK</v>
      </c>
      <c r="F23" s="216" t="str">
        <f>IF(AND(G23="OK",G25="OK"),"OK","ERROR")</f>
        <v>OK</v>
      </c>
      <c r="G23" s="216" t="str">
        <f>IF(YOUR_DATA!C11="","ERROR",IF(AND(G24="OK",LEN(C23)&gt;5),"OK","ERROR"))</f>
        <v>OK</v>
      </c>
      <c r="H23" s="216" t="str">
        <f>MID($C23,H$2,1)</f>
        <v>1</v>
      </c>
      <c r="I23" s="216" t="str">
        <f t="shared" ref="I23:BS31" si="5">MID($C23,I$2,1)</f>
        <v>2</v>
      </c>
      <c r="J23" s="216" t="str">
        <f t="shared" si="5"/>
        <v>4</v>
      </c>
      <c r="K23" s="216" t="str">
        <f t="shared" si="5"/>
        <v>5</v>
      </c>
      <c r="L23" s="216" t="str">
        <f t="shared" si="5"/>
        <v>6</v>
      </c>
      <c r="M23" s="216" t="str">
        <f t="shared" si="5"/>
        <v>3</v>
      </c>
      <c r="N23" s="216" t="str">
        <f t="shared" si="5"/>
        <v>5</v>
      </c>
      <c r="O23" s="216" t="str">
        <f t="shared" si="5"/>
        <v>4</v>
      </c>
      <c r="P23" s="216" t="str">
        <f t="shared" si="5"/>
        <v>8</v>
      </c>
      <c r="Q23" s="216" t="str">
        <f t="shared" si="5"/>
        <v/>
      </c>
      <c r="R23" s="216" t="str">
        <f t="shared" si="5"/>
        <v/>
      </c>
      <c r="S23" s="216" t="str">
        <f t="shared" si="5"/>
        <v/>
      </c>
      <c r="T23" s="216" t="str">
        <f t="shared" si="5"/>
        <v/>
      </c>
      <c r="U23" s="216" t="str">
        <f t="shared" si="5"/>
        <v/>
      </c>
      <c r="V23" s="216" t="str">
        <f t="shared" si="5"/>
        <v/>
      </c>
      <c r="W23" s="216" t="str">
        <f t="shared" si="5"/>
        <v/>
      </c>
      <c r="X23" s="216" t="str">
        <f t="shared" si="5"/>
        <v/>
      </c>
      <c r="Y23" s="216" t="str">
        <f t="shared" si="5"/>
        <v/>
      </c>
      <c r="Z23" s="216" t="str">
        <f t="shared" si="5"/>
        <v/>
      </c>
      <c r="AA23" s="216" t="str">
        <f t="shared" si="5"/>
        <v/>
      </c>
      <c r="AB23" s="216" t="str">
        <f t="shared" si="5"/>
        <v/>
      </c>
      <c r="AC23" s="216" t="str">
        <f t="shared" si="5"/>
        <v/>
      </c>
      <c r="AD23" s="216" t="str">
        <f t="shared" si="5"/>
        <v/>
      </c>
      <c r="AE23" s="216" t="str">
        <f t="shared" si="5"/>
        <v/>
      </c>
      <c r="AF23" s="216" t="str">
        <f t="shared" si="5"/>
        <v/>
      </c>
      <c r="AG23" s="216" t="str">
        <f t="shared" si="5"/>
        <v/>
      </c>
      <c r="AH23" s="216" t="str">
        <f t="shared" si="5"/>
        <v/>
      </c>
      <c r="AI23" s="216" t="str">
        <f t="shared" si="5"/>
        <v/>
      </c>
      <c r="AJ23" s="216" t="str">
        <f t="shared" si="5"/>
        <v/>
      </c>
      <c r="AK23" s="216" t="str">
        <f t="shared" si="5"/>
        <v/>
      </c>
      <c r="AL23" s="216" t="str">
        <f t="shared" si="5"/>
        <v/>
      </c>
      <c r="AM23" s="216" t="str">
        <f t="shared" si="5"/>
        <v/>
      </c>
      <c r="AN23" s="216" t="str">
        <f t="shared" si="5"/>
        <v/>
      </c>
      <c r="AO23" s="216" t="str">
        <f t="shared" si="5"/>
        <v/>
      </c>
      <c r="AP23" s="216" t="str">
        <f t="shared" si="5"/>
        <v/>
      </c>
      <c r="AQ23" s="216" t="str">
        <f t="shared" si="5"/>
        <v/>
      </c>
      <c r="AR23" s="216" t="str">
        <f t="shared" si="5"/>
        <v/>
      </c>
      <c r="AS23" s="216" t="str">
        <f t="shared" si="5"/>
        <v/>
      </c>
      <c r="AT23" s="216" t="str">
        <f t="shared" si="5"/>
        <v/>
      </c>
      <c r="AU23" s="216" t="str">
        <f t="shared" si="5"/>
        <v/>
      </c>
      <c r="AV23" s="216" t="str">
        <f t="shared" si="5"/>
        <v/>
      </c>
      <c r="AW23" s="216" t="str">
        <f t="shared" si="5"/>
        <v/>
      </c>
      <c r="AX23" s="216" t="str">
        <f t="shared" si="5"/>
        <v/>
      </c>
      <c r="AY23" s="216" t="str">
        <f t="shared" si="5"/>
        <v/>
      </c>
      <c r="AZ23" s="216" t="str">
        <f t="shared" si="5"/>
        <v/>
      </c>
      <c r="BA23" s="216" t="str">
        <f t="shared" si="5"/>
        <v/>
      </c>
      <c r="BB23" s="216" t="str">
        <f t="shared" si="5"/>
        <v/>
      </c>
      <c r="BC23" s="216" t="str">
        <f t="shared" si="5"/>
        <v/>
      </c>
      <c r="BD23" s="216" t="str">
        <f t="shared" si="5"/>
        <v/>
      </c>
      <c r="BE23" s="216" t="str">
        <f t="shared" si="5"/>
        <v/>
      </c>
      <c r="BF23" s="216" t="str">
        <f t="shared" si="5"/>
        <v/>
      </c>
      <c r="BG23" s="216" t="str">
        <f t="shared" si="5"/>
        <v/>
      </c>
      <c r="BH23" s="216" t="str">
        <f t="shared" si="5"/>
        <v/>
      </c>
      <c r="BI23" s="216" t="str">
        <f t="shared" si="5"/>
        <v/>
      </c>
      <c r="BJ23" s="216" t="str">
        <f t="shared" si="5"/>
        <v/>
      </c>
      <c r="BK23" s="216" t="str">
        <f t="shared" si="5"/>
        <v/>
      </c>
      <c r="BL23" s="216" t="str">
        <f t="shared" si="5"/>
        <v/>
      </c>
      <c r="BM23" s="216" t="str">
        <f t="shared" si="5"/>
        <v/>
      </c>
      <c r="BN23" s="216" t="str">
        <f t="shared" si="5"/>
        <v/>
      </c>
      <c r="BO23" s="216" t="str">
        <f t="shared" si="5"/>
        <v/>
      </c>
      <c r="BP23" s="216" t="str">
        <f t="shared" si="5"/>
        <v/>
      </c>
      <c r="BQ23" s="216" t="str">
        <f t="shared" si="5"/>
        <v/>
      </c>
      <c r="BR23" s="216" t="str">
        <f t="shared" si="5"/>
        <v/>
      </c>
      <c r="BS23" s="216" t="str">
        <f t="shared" si="5"/>
        <v/>
      </c>
    </row>
    <row r="24" spans="1:71" ht="19.5" customHeight="1" thickBot="1" x14ac:dyDescent="0.35">
      <c r="A24" s="21"/>
      <c r="D24" s="21"/>
      <c r="E24"/>
      <c r="F24"/>
      <c r="G24" s="216" t="str">
        <f>IF(COUNTIF(H24:BS24,"E"),"ERROR","OK")</f>
        <v>OK</v>
      </c>
      <c r="H24" s="216" t="str">
        <f>IF(H23="","O",IF(ISERROR(VLOOKUP(H23,Lists!$J$2:$J$60,1,FALSE)),"E","O"))</f>
        <v>O</v>
      </c>
      <c r="I24" s="216" t="str">
        <f>IF(I23="","O",IF(ISERROR(VLOOKUP(I23,Lists!$J$2:$J$60,1,FALSE)),"E","O"))</f>
        <v>O</v>
      </c>
      <c r="J24" s="216" t="str">
        <f>IF(J23="","O",IF(ISERROR(VLOOKUP(J23,Lists!$J$2:$J$60,1,FALSE)),"E","O"))</f>
        <v>O</v>
      </c>
      <c r="K24" s="216" t="str">
        <f>IF(K23="","O",IF(ISERROR(VLOOKUP(K23,Lists!$J$2:$J$60,1,FALSE)),"E","O"))</f>
        <v>O</v>
      </c>
      <c r="L24" s="216" t="str">
        <f>IF(L23="","O",IF(ISERROR(VLOOKUP(L23,Lists!$J$2:$J$60,1,FALSE)),"E","O"))</f>
        <v>O</v>
      </c>
      <c r="M24" s="216" t="str">
        <f>IF(M23="","O",IF(ISERROR(VLOOKUP(M23,Lists!$J$2:$J$60,1,FALSE)),"E","O"))</f>
        <v>O</v>
      </c>
      <c r="N24" s="216" t="str">
        <f>IF(N23="","O",IF(ISERROR(VLOOKUP(N23,Lists!$J$2:$J$60,1,FALSE)),"E","O"))</f>
        <v>O</v>
      </c>
      <c r="O24" s="216" t="str">
        <f>IF(O23="","O",IF(ISERROR(VLOOKUP(O23,Lists!$J$2:$J$60,1,FALSE)),"E","O"))</f>
        <v>O</v>
      </c>
      <c r="P24" s="216" t="str">
        <f>IF(P23="","O",IF(ISERROR(VLOOKUP(P23,Lists!$J$2:$J$60,1,FALSE)),"E","O"))</f>
        <v>O</v>
      </c>
      <c r="Q24" s="216" t="str">
        <f>IF(Q23="","O",IF(ISERROR(VLOOKUP(Q23,Lists!$J$2:$J$60,1,FALSE)),"E","O"))</f>
        <v>O</v>
      </c>
      <c r="R24" s="216" t="str">
        <f>IF(R23="","O",IF(ISERROR(VLOOKUP(R23,Lists!$J$2:$J$60,1,FALSE)),"E","O"))</f>
        <v>O</v>
      </c>
      <c r="S24" s="216" t="str">
        <f>IF(S23="","O",IF(ISERROR(VLOOKUP(S23,Lists!$J$2:$J$60,1,FALSE)),"E","O"))</f>
        <v>O</v>
      </c>
      <c r="T24" s="216" t="str">
        <f>IF(T23="","O",IF(ISERROR(VLOOKUP(T23,Lists!$J$2:$J$60,1,FALSE)),"E","O"))</f>
        <v>O</v>
      </c>
      <c r="U24" s="216" t="str">
        <f>IF(U23="","O",IF(ISERROR(VLOOKUP(U23,Lists!$J$2:$J$60,1,FALSE)),"E","O"))</f>
        <v>O</v>
      </c>
      <c r="V24" s="216" t="str">
        <f>IF(V23="","O",IF(ISERROR(VLOOKUP(V23,Lists!$J$2:$J$60,1,FALSE)),"E","O"))</f>
        <v>O</v>
      </c>
      <c r="W24" s="216" t="str">
        <f>IF(W23="","O",IF(ISERROR(VLOOKUP(W23,Lists!$J$2:$J$60,1,FALSE)),"E","O"))</f>
        <v>O</v>
      </c>
      <c r="X24" s="216" t="str">
        <f>IF(X23="","O",IF(ISERROR(VLOOKUP(X23,Lists!$J$2:$J$60,1,FALSE)),"E","O"))</f>
        <v>O</v>
      </c>
      <c r="Y24" s="216" t="str">
        <f>IF(Y23="","O",IF(ISERROR(VLOOKUP(Y23,Lists!$J$2:$J$60,1,FALSE)),"E","O"))</f>
        <v>O</v>
      </c>
      <c r="Z24" s="216" t="str">
        <f>IF(Z23="","O",IF(ISERROR(VLOOKUP(Z23,Lists!$J$2:$J$60,1,FALSE)),"E","O"))</f>
        <v>O</v>
      </c>
      <c r="AA24" s="216" t="str">
        <f>IF(AA23="","O",IF(ISERROR(VLOOKUP(AA23,Lists!$J$2:$J$60,1,FALSE)),"E","O"))</f>
        <v>O</v>
      </c>
      <c r="AB24" s="216" t="str">
        <f>IF(AB23="","O",IF(ISERROR(VLOOKUP(AB23,Lists!$J$2:$J$60,1,FALSE)),"E","O"))</f>
        <v>O</v>
      </c>
      <c r="AC24" s="216" t="str">
        <f>IF(AC23="","O",IF(ISERROR(VLOOKUP(AC23,Lists!$J$2:$J$60,1,FALSE)),"E","O"))</f>
        <v>O</v>
      </c>
      <c r="AD24" s="216" t="str">
        <f>IF(AD23="","O",IF(ISERROR(VLOOKUP(AD23,Lists!$J$2:$J$60,1,FALSE)),"E","O"))</f>
        <v>O</v>
      </c>
      <c r="AE24" s="216" t="str">
        <f>IF(AE23="","O",IF(ISERROR(VLOOKUP(AE23,Lists!$J$2:$J$60,1,FALSE)),"E","O"))</f>
        <v>O</v>
      </c>
      <c r="AF24" s="216" t="str">
        <f>IF(AF23="","O",IF(ISERROR(VLOOKUP(AF23,Lists!$J$2:$J$60,1,FALSE)),"E","O"))</f>
        <v>O</v>
      </c>
      <c r="AG24" s="216" t="str">
        <f>IF(AG23="","O",IF(ISERROR(VLOOKUP(AG23,Lists!$J$2:$J$60,1,FALSE)),"E","O"))</f>
        <v>O</v>
      </c>
      <c r="AH24" s="216" t="str">
        <f>IF(AH23="","O",IF(ISERROR(VLOOKUP(AH23,Lists!$J$2:$J$60,1,FALSE)),"E","O"))</f>
        <v>O</v>
      </c>
      <c r="AI24" s="216" t="str">
        <f>IF(AI23="","O",IF(ISERROR(VLOOKUP(AI23,Lists!$J$2:$J$60,1,FALSE)),"E","O"))</f>
        <v>O</v>
      </c>
      <c r="AJ24" s="216" t="str">
        <f>IF(AJ23="","O",IF(ISERROR(VLOOKUP(AJ23,Lists!$J$2:$J$60,1,FALSE)),"E","O"))</f>
        <v>O</v>
      </c>
      <c r="AK24" s="216" t="str">
        <f>IF(AK23="","O",IF(ISERROR(VLOOKUP(AK23,Lists!$J$2:$J$60,1,FALSE)),"E","O"))</f>
        <v>O</v>
      </c>
      <c r="AL24" s="216" t="str">
        <f>IF(AL23="","O",IF(ISERROR(VLOOKUP(AL23,Lists!$J$2:$J$60,1,FALSE)),"E","O"))</f>
        <v>O</v>
      </c>
      <c r="AM24" s="216" t="str">
        <f>IF(AM23="","O",IF(ISERROR(VLOOKUP(AM23,Lists!$J$2:$J$60,1,FALSE)),"E","O"))</f>
        <v>O</v>
      </c>
      <c r="AN24" s="216" t="str">
        <f>IF(AN23="","O",IF(ISERROR(VLOOKUP(AN23,Lists!$J$2:$J$60,1,FALSE)),"E","O"))</f>
        <v>O</v>
      </c>
      <c r="AO24" s="216" t="str">
        <f>IF(AO23="","O",IF(ISERROR(VLOOKUP(AO23,Lists!$J$2:$J$60,1,FALSE)),"E","O"))</f>
        <v>O</v>
      </c>
      <c r="AP24" s="216" t="str">
        <f>IF(AP23="","O",IF(ISERROR(VLOOKUP(AP23,Lists!$J$2:$J$60,1,FALSE)),"E","O"))</f>
        <v>O</v>
      </c>
      <c r="AQ24" s="216" t="str">
        <f>IF(AQ23="","O",IF(ISERROR(VLOOKUP(AQ23,Lists!$J$2:$J$60,1,FALSE)),"E","O"))</f>
        <v>O</v>
      </c>
      <c r="AR24" s="216" t="str">
        <f>IF(AR23="","O",IF(ISERROR(VLOOKUP(AR23,Lists!$J$2:$J$60,1,FALSE)),"E","O"))</f>
        <v>O</v>
      </c>
      <c r="AS24" s="216" t="str">
        <f>IF(AS23="","O",IF(ISERROR(VLOOKUP(AS23,Lists!$J$2:$J$60,1,FALSE)),"E","O"))</f>
        <v>O</v>
      </c>
      <c r="AT24" s="216" t="str">
        <f>IF(AT23="","O",IF(ISERROR(VLOOKUP(AT23,Lists!$J$2:$J$60,1,FALSE)),"E","O"))</f>
        <v>O</v>
      </c>
      <c r="AU24" s="216" t="str">
        <f>IF(AU23="","O",IF(ISERROR(VLOOKUP(AU23,Lists!$J$2:$J$60,1,FALSE)),"E","O"))</f>
        <v>O</v>
      </c>
      <c r="AV24" s="216" t="str">
        <f>IF(AV23="","O",IF(ISERROR(VLOOKUP(AV23,Lists!$J$2:$J$60,1,FALSE)),"E","O"))</f>
        <v>O</v>
      </c>
      <c r="AW24" s="216" t="str">
        <f>IF(AW23="","O",IF(ISERROR(VLOOKUP(AW23,Lists!$J$2:$J$60,1,FALSE)),"E","O"))</f>
        <v>O</v>
      </c>
      <c r="AX24" s="216" t="str">
        <f>IF(AX23="","O",IF(ISERROR(VLOOKUP(AX23,Lists!$J$2:$J$60,1,FALSE)),"E","O"))</f>
        <v>O</v>
      </c>
      <c r="AY24" s="216" t="str">
        <f>IF(AY23="","O",IF(ISERROR(VLOOKUP(AY23,Lists!$J$2:$J$60,1,FALSE)),"E","O"))</f>
        <v>O</v>
      </c>
      <c r="AZ24" s="216" t="str">
        <f>IF(AZ23="","O",IF(ISERROR(VLOOKUP(AZ23,Lists!$J$2:$J$60,1,FALSE)),"E","O"))</f>
        <v>O</v>
      </c>
      <c r="BA24" s="216" t="str">
        <f>IF(BA23="","O",IF(ISERROR(VLOOKUP(BA23,Lists!$J$2:$J$60,1,FALSE)),"E","O"))</f>
        <v>O</v>
      </c>
      <c r="BB24" s="216" t="str">
        <f>IF(BB23="","O",IF(ISERROR(VLOOKUP(BB23,Lists!$J$2:$J$60,1,FALSE)),"E","O"))</f>
        <v>O</v>
      </c>
      <c r="BC24" s="216" t="str">
        <f>IF(BC23="","O",IF(ISERROR(VLOOKUP(BC23,Lists!$J$2:$J$60,1,FALSE)),"E","O"))</f>
        <v>O</v>
      </c>
      <c r="BD24" s="216" t="str">
        <f>IF(BD23="","O",IF(ISERROR(VLOOKUP(BD23,Lists!$J$2:$J$60,1,FALSE)),"E","O"))</f>
        <v>O</v>
      </c>
      <c r="BE24" s="216" t="str">
        <f>IF(BE23="","O",IF(ISERROR(VLOOKUP(BE23,Lists!$J$2:$J$60,1,FALSE)),"E","O"))</f>
        <v>O</v>
      </c>
      <c r="BF24" s="216" t="str">
        <f>IF(BF23="","O",IF(ISERROR(VLOOKUP(BF23,Lists!$J$2:$J$60,1,FALSE)),"E","O"))</f>
        <v>O</v>
      </c>
      <c r="BG24" s="216" t="str">
        <f>IF(BG23="","O",IF(ISERROR(VLOOKUP(BG23,Lists!$J$2:$J$60,1,FALSE)),"E","O"))</f>
        <v>O</v>
      </c>
      <c r="BH24" s="216" t="str">
        <f>IF(BH23="","O",IF(ISERROR(VLOOKUP(BH23,Lists!$J$2:$J$60,1,FALSE)),"E","O"))</f>
        <v>O</v>
      </c>
      <c r="BI24" s="216" t="str">
        <f>IF(BI23="","O",IF(ISERROR(VLOOKUP(BI23,Lists!$J$2:$J$60,1,FALSE)),"E","O"))</f>
        <v>O</v>
      </c>
      <c r="BJ24" s="216" t="str">
        <f>IF(BJ23="","O",IF(ISERROR(VLOOKUP(BJ23,Lists!$J$2:$J$60,1,FALSE)),"E","O"))</f>
        <v>O</v>
      </c>
      <c r="BK24" s="216" t="str">
        <f>IF(BK23="","O",IF(ISERROR(VLOOKUP(BK23,Lists!$J$2:$J$60,1,FALSE)),"E","O"))</f>
        <v>O</v>
      </c>
      <c r="BL24" s="216" t="str">
        <f>IF(BL23="","O",IF(ISERROR(VLOOKUP(BL23,Lists!$J$2:$J$60,1,FALSE)),"E","O"))</f>
        <v>O</v>
      </c>
      <c r="BM24" s="216" t="str">
        <f>IF(BM23="","O",IF(ISERROR(VLOOKUP(BM23,Lists!$J$2:$J$60,1,FALSE)),"E","O"))</f>
        <v>O</v>
      </c>
      <c r="BN24" s="216" t="str">
        <f>IF(BN23="","O",IF(ISERROR(VLOOKUP(BN23,Lists!$J$2:$J$60,1,FALSE)),"E","O"))</f>
        <v>O</v>
      </c>
      <c r="BO24" s="216" t="str">
        <f>IF(BO23="","O",IF(ISERROR(VLOOKUP(BO23,Lists!$J$2:$J$60,1,FALSE)),"E","O"))</f>
        <v>O</v>
      </c>
      <c r="BP24" s="216" t="str">
        <f>IF(BP23="","O",IF(ISERROR(VLOOKUP(BP23,Lists!$J$2:$J$60,1,FALSE)),"E","O"))</f>
        <v>O</v>
      </c>
      <c r="BQ24" s="216" t="str">
        <f>IF(BQ23="","O",IF(ISERROR(VLOOKUP(BQ23,Lists!$J$2:$J$60,1,FALSE)),"E","O"))</f>
        <v>O</v>
      </c>
      <c r="BR24" s="216" t="str">
        <f>IF(BR23="","O",IF(ISERROR(VLOOKUP(BR23,Lists!$J$2:$J$60,1,FALSE)),"E","O"))</f>
        <v>O</v>
      </c>
      <c r="BS24" s="216" t="str">
        <f>IF(BS23="","O",IF(ISERROR(VLOOKUP(BS23,Lists!$J$2:$J$60,1,FALSE)),"E","O"))</f>
        <v>O</v>
      </c>
    </row>
    <row r="25" spans="1:71" ht="19.5" customHeight="1" thickBot="1" x14ac:dyDescent="0.35">
      <c r="A25" s="21" t="s">
        <v>58</v>
      </c>
      <c r="B25" s="244" t="str">
        <f>YOUR_DATA!G11</f>
        <v>1245/58-56</v>
      </c>
      <c r="C25" s="130" t="str">
        <f>IF(LEFT(B25,2)="00",SUBSTITUTE(RIGHT(B25,LEN(B25)-2)," ",""),IF(LEFT(B25,1)="0",SUBSTITUTE(RIGHT(B25,LEN(B25)-1)," ",""),SUBSTITUTE(B25," ","")))</f>
        <v>1245/58-56</v>
      </c>
      <c r="D25" s="20" t="str">
        <f>IF(YOUR_DATA!G11="","EMPTY","OK")</f>
        <v>OK</v>
      </c>
      <c r="E25" s="20" t="str">
        <f>IF(D25="OK",IF(LEN(C25)&gt;64,"MAX 64 CHARS",D25),D25)</f>
        <v>OK</v>
      </c>
      <c r="F25"/>
      <c r="G25" s="216" t="str">
        <f>IF(YOUR_DATA!G11="","OK",IF(AND(G26="OK",LEN(C25)&gt;5),"OK","ERROR"))</f>
        <v>OK</v>
      </c>
      <c r="H25" s="216" t="str">
        <f>MID($C25,H$2,1)</f>
        <v>1</v>
      </c>
      <c r="I25" s="216" t="str">
        <f t="shared" si="5"/>
        <v>2</v>
      </c>
      <c r="J25" s="216" t="str">
        <f t="shared" si="5"/>
        <v>4</v>
      </c>
      <c r="K25" s="216" t="str">
        <f t="shared" si="5"/>
        <v>5</v>
      </c>
      <c r="L25" s="216" t="str">
        <f t="shared" si="5"/>
        <v>/</v>
      </c>
      <c r="M25" s="216" t="str">
        <f t="shared" si="5"/>
        <v>5</v>
      </c>
      <c r="N25" s="216" t="str">
        <f t="shared" si="5"/>
        <v>8</v>
      </c>
      <c r="O25" s="216" t="str">
        <f t="shared" si="5"/>
        <v>-</v>
      </c>
      <c r="P25" s="216" t="str">
        <f t="shared" si="5"/>
        <v>5</v>
      </c>
      <c r="Q25" s="216" t="str">
        <f t="shared" si="5"/>
        <v>6</v>
      </c>
      <c r="R25" s="216" t="str">
        <f t="shared" si="5"/>
        <v/>
      </c>
      <c r="S25" s="216" t="str">
        <f t="shared" si="5"/>
        <v/>
      </c>
      <c r="T25" s="216" t="str">
        <f t="shared" si="5"/>
        <v/>
      </c>
      <c r="U25" s="216" t="str">
        <f t="shared" si="5"/>
        <v/>
      </c>
      <c r="V25" s="216" t="str">
        <f t="shared" si="5"/>
        <v/>
      </c>
      <c r="W25" s="216" t="str">
        <f t="shared" si="5"/>
        <v/>
      </c>
      <c r="X25" s="216" t="str">
        <f t="shared" si="5"/>
        <v/>
      </c>
      <c r="Y25" s="216" t="str">
        <f t="shared" si="5"/>
        <v/>
      </c>
      <c r="Z25" s="216" t="str">
        <f t="shared" si="5"/>
        <v/>
      </c>
      <c r="AA25" s="216" t="str">
        <f t="shared" si="5"/>
        <v/>
      </c>
      <c r="AB25" s="216" t="str">
        <f t="shared" si="5"/>
        <v/>
      </c>
      <c r="AC25" s="216" t="str">
        <f t="shared" si="5"/>
        <v/>
      </c>
      <c r="AD25" s="216" t="str">
        <f t="shared" si="5"/>
        <v/>
      </c>
      <c r="AE25" s="216" t="str">
        <f t="shared" si="5"/>
        <v/>
      </c>
      <c r="AF25" s="216" t="str">
        <f t="shared" si="5"/>
        <v/>
      </c>
      <c r="AG25" s="216" t="str">
        <f t="shared" si="5"/>
        <v/>
      </c>
      <c r="AH25" s="216" t="str">
        <f t="shared" si="5"/>
        <v/>
      </c>
      <c r="AI25" s="216" t="str">
        <f t="shared" si="5"/>
        <v/>
      </c>
      <c r="AJ25" s="216" t="str">
        <f t="shared" si="5"/>
        <v/>
      </c>
      <c r="AK25" s="216" t="str">
        <f t="shared" si="5"/>
        <v/>
      </c>
      <c r="AL25" s="216" t="str">
        <f t="shared" si="5"/>
        <v/>
      </c>
      <c r="AM25" s="216" t="str">
        <f t="shared" si="5"/>
        <v/>
      </c>
      <c r="AN25" s="216" t="str">
        <f t="shared" si="5"/>
        <v/>
      </c>
      <c r="AO25" s="216" t="str">
        <f t="shared" si="5"/>
        <v/>
      </c>
      <c r="AP25" s="216" t="str">
        <f t="shared" si="5"/>
        <v/>
      </c>
      <c r="AQ25" s="216" t="str">
        <f t="shared" si="5"/>
        <v/>
      </c>
      <c r="AR25" s="216" t="str">
        <f t="shared" si="5"/>
        <v/>
      </c>
      <c r="AS25" s="216" t="str">
        <f t="shared" si="5"/>
        <v/>
      </c>
      <c r="AT25" s="216" t="str">
        <f t="shared" si="5"/>
        <v/>
      </c>
      <c r="AU25" s="216" t="str">
        <f t="shared" si="5"/>
        <v/>
      </c>
      <c r="AV25" s="216" t="str">
        <f t="shared" si="5"/>
        <v/>
      </c>
      <c r="AW25" s="216" t="str">
        <f t="shared" si="5"/>
        <v/>
      </c>
      <c r="AX25" s="216" t="str">
        <f t="shared" si="5"/>
        <v/>
      </c>
      <c r="AY25" s="216" t="str">
        <f t="shared" si="5"/>
        <v/>
      </c>
      <c r="AZ25" s="216" t="str">
        <f t="shared" si="5"/>
        <v/>
      </c>
      <c r="BA25" s="216" t="str">
        <f t="shared" si="5"/>
        <v/>
      </c>
      <c r="BB25" s="216" t="str">
        <f t="shared" si="5"/>
        <v/>
      </c>
      <c r="BC25" s="216" t="str">
        <f t="shared" si="5"/>
        <v/>
      </c>
      <c r="BD25" s="216" t="str">
        <f t="shared" si="5"/>
        <v/>
      </c>
      <c r="BE25" s="216" t="str">
        <f t="shared" si="5"/>
        <v/>
      </c>
      <c r="BF25" s="216" t="str">
        <f t="shared" si="5"/>
        <v/>
      </c>
      <c r="BG25" s="216" t="str">
        <f t="shared" si="5"/>
        <v/>
      </c>
      <c r="BH25" s="216" t="str">
        <f t="shared" si="5"/>
        <v/>
      </c>
      <c r="BI25" s="216" t="str">
        <f t="shared" si="5"/>
        <v/>
      </c>
      <c r="BJ25" s="216" t="str">
        <f t="shared" si="5"/>
        <v/>
      </c>
      <c r="BK25" s="216" t="str">
        <f t="shared" si="5"/>
        <v/>
      </c>
      <c r="BL25" s="216" t="str">
        <f t="shared" si="5"/>
        <v/>
      </c>
      <c r="BM25" s="216" t="str">
        <f t="shared" si="5"/>
        <v/>
      </c>
      <c r="BN25" s="216" t="str">
        <f t="shared" si="5"/>
        <v/>
      </c>
      <c r="BO25" s="216" t="str">
        <f t="shared" si="5"/>
        <v/>
      </c>
      <c r="BP25" s="216" t="str">
        <f t="shared" si="5"/>
        <v/>
      </c>
      <c r="BQ25" s="216" t="str">
        <f t="shared" si="5"/>
        <v/>
      </c>
      <c r="BR25" s="216" t="str">
        <f t="shared" si="5"/>
        <v/>
      </c>
      <c r="BS25" s="216" t="str">
        <f t="shared" si="5"/>
        <v/>
      </c>
    </row>
    <row r="26" spans="1:71" ht="19.5" customHeight="1" x14ac:dyDescent="0.3">
      <c r="A26" s="21"/>
      <c r="D26" s="21"/>
      <c r="E26"/>
      <c r="F26"/>
      <c r="G26" s="216" t="str">
        <f>IF(COUNTIF(H26:BS26,"E"),"ERROR","OK")</f>
        <v>OK</v>
      </c>
      <c r="H26" s="216" t="str">
        <f>IF(H25="","O",IF(ISERROR(VLOOKUP(H25,Lists!$J$2:$J$60,1,FALSE)),"E","O"))</f>
        <v>O</v>
      </c>
      <c r="I26" s="216" t="str">
        <f>IF(I25="","O",IF(ISERROR(VLOOKUP(I25,Lists!$J$2:$J$60,1,FALSE)),"E","O"))</f>
        <v>O</v>
      </c>
      <c r="J26" s="216" t="str">
        <f>IF(J25="","O",IF(ISERROR(VLOOKUP(J25,Lists!$J$2:$J$60,1,FALSE)),"E","O"))</f>
        <v>O</v>
      </c>
      <c r="K26" s="216" t="str">
        <f>IF(K25="","O",IF(ISERROR(VLOOKUP(K25,Lists!$J$2:$J$60,1,FALSE)),"E","O"))</f>
        <v>O</v>
      </c>
      <c r="L26" s="216" t="str">
        <f>IF(L25="","O",IF(ISERROR(VLOOKUP(L25,Lists!$J$2:$J$60,1,FALSE)),"E","O"))</f>
        <v>O</v>
      </c>
      <c r="M26" s="216" t="str">
        <f>IF(M25="","O",IF(ISERROR(VLOOKUP(M25,Lists!$J$2:$J$60,1,FALSE)),"E","O"))</f>
        <v>O</v>
      </c>
      <c r="N26" s="216" t="str">
        <f>IF(N25="","O",IF(ISERROR(VLOOKUP(N25,Lists!$J$2:$J$60,1,FALSE)),"E","O"))</f>
        <v>O</v>
      </c>
      <c r="O26" s="216" t="str">
        <f>IF(O25="","O",IF(ISERROR(VLOOKUP(O25,Lists!$J$2:$J$60,1,FALSE)),"E","O"))</f>
        <v>O</v>
      </c>
      <c r="P26" s="216" t="str">
        <f>IF(P25="","O",IF(ISERROR(VLOOKUP(P25,Lists!$J$2:$J$60,1,FALSE)),"E","O"))</f>
        <v>O</v>
      </c>
      <c r="Q26" s="216" t="str">
        <f>IF(Q25="","O",IF(ISERROR(VLOOKUP(Q25,Lists!$J$2:$J$60,1,FALSE)),"E","O"))</f>
        <v>O</v>
      </c>
      <c r="R26" s="216" t="str">
        <f>IF(R25="","O",IF(ISERROR(VLOOKUP(R25,Lists!$J$2:$J$60,1,FALSE)),"E","O"))</f>
        <v>O</v>
      </c>
      <c r="S26" s="216" t="str">
        <f>IF(S25="","O",IF(ISERROR(VLOOKUP(S25,Lists!$J$2:$J$60,1,FALSE)),"E","O"))</f>
        <v>O</v>
      </c>
      <c r="T26" s="216" t="str">
        <f>IF(T25="","O",IF(ISERROR(VLOOKUP(T25,Lists!$J$2:$J$60,1,FALSE)),"E","O"))</f>
        <v>O</v>
      </c>
      <c r="U26" s="216" t="str">
        <f>IF(U25="","O",IF(ISERROR(VLOOKUP(U25,Lists!$J$2:$J$60,1,FALSE)),"E","O"))</f>
        <v>O</v>
      </c>
      <c r="V26" s="216" t="str">
        <f>IF(V25="","O",IF(ISERROR(VLOOKUP(V25,Lists!$J$2:$J$60,1,FALSE)),"E","O"))</f>
        <v>O</v>
      </c>
      <c r="W26" s="216" t="str">
        <f>IF(W25="","O",IF(ISERROR(VLOOKUP(W25,Lists!$J$2:$J$60,1,FALSE)),"E","O"))</f>
        <v>O</v>
      </c>
      <c r="X26" s="216" t="str">
        <f>IF(X25="","O",IF(ISERROR(VLOOKUP(X25,Lists!$J$2:$J$60,1,FALSE)),"E","O"))</f>
        <v>O</v>
      </c>
      <c r="Y26" s="216" t="str">
        <f>IF(Y25="","O",IF(ISERROR(VLOOKUP(Y25,Lists!$J$2:$J$60,1,FALSE)),"E","O"))</f>
        <v>O</v>
      </c>
      <c r="Z26" s="216" t="str">
        <f>IF(Z25="","O",IF(ISERROR(VLOOKUP(Z25,Lists!$J$2:$J$60,1,FALSE)),"E","O"))</f>
        <v>O</v>
      </c>
      <c r="AA26" s="216" t="str">
        <f>IF(AA25="","O",IF(ISERROR(VLOOKUP(AA25,Lists!$J$2:$J$60,1,FALSE)),"E","O"))</f>
        <v>O</v>
      </c>
      <c r="AB26" s="216" t="str">
        <f>IF(AB25="","O",IF(ISERROR(VLOOKUP(AB25,Lists!$J$2:$J$60,1,FALSE)),"E","O"))</f>
        <v>O</v>
      </c>
      <c r="AC26" s="216" t="str">
        <f>IF(AC25="","O",IF(ISERROR(VLOOKUP(AC25,Lists!$J$2:$J$60,1,FALSE)),"E","O"))</f>
        <v>O</v>
      </c>
      <c r="AD26" s="216" t="str">
        <f>IF(AD25="","O",IF(ISERROR(VLOOKUP(AD25,Lists!$J$2:$J$60,1,FALSE)),"E","O"))</f>
        <v>O</v>
      </c>
      <c r="AE26" s="216" t="str">
        <f>IF(AE25="","O",IF(ISERROR(VLOOKUP(AE25,Lists!$J$2:$J$60,1,FALSE)),"E","O"))</f>
        <v>O</v>
      </c>
      <c r="AF26" s="216" t="str">
        <f>IF(AF25="","O",IF(ISERROR(VLOOKUP(AF25,Lists!$J$2:$J$60,1,FALSE)),"E","O"))</f>
        <v>O</v>
      </c>
      <c r="AG26" s="216" t="str">
        <f>IF(AG25="","O",IF(ISERROR(VLOOKUP(AG25,Lists!$J$2:$J$60,1,FALSE)),"E","O"))</f>
        <v>O</v>
      </c>
      <c r="AH26" s="216" t="str">
        <f>IF(AH25="","O",IF(ISERROR(VLOOKUP(AH25,Lists!$J$2:$J$60,1,FALSE)),"E","O"))</f>
        <v>O</v>
      </c>
      <c r="AI26" s="216" t="str">
        <f>IF(AI25="","O",IF(ISERROR(VLOOKUP(AI25,Lists!$J$2:$J$60,1,FALSE)),"E","O"))</f>
        <v>O</v>
      </c>
      <c r="AJ26" s="216" t="str">
        <f>IF(AJ25="","O",IF(ISERROR(VLOOKUP(AJ25,Lists!$J$2:$J$60,1,FALSE)),"E","O"))</f>
        <v>O</v>
      </c>
      <c r="AK26" s="216" t="str">
        <f>IF(AK25="","O",IF(ISERROR(VLOOKUP(AK25,Lists!$J$2:$J$60,1,FALSE)),"E","O"))</f>
        <v>O</v>
      </c>
      <c r="AL26" s="216" t="str">
        <f>IF(AL25="","O",IF(ISERROR(VLOOKUP(AL25,Lists!$J$2:$J$60,1,FALSE)),"E","O"))</f>
        <v>O</v>
      </c>
      <c r="AM26" s="216" t="str">
        <f>IF(AM25="","O",IF(ISERROR(VLOOKUP(AM25,Lists!$J$2:$J$60,1,FALSE)),"E","O"))</f>
        <v>O</v>
      </c>
      <c r="AN26" s="216" t="str">
        <f>IF(AN25="","O",IF(ISERROR(VLOOKUP(AN25,Lists!$J$2:$J$60,1,FALSE)),"E","O"))</f>
        <v>O</v>
      </c>
      <c r="AO26" s="216" t="str">
        <f>IF(AO25="","O",IF(ISERROR(VLOOKUP(AO25,Lists!$J$2:$J$60,1,FALSE)),"E","O"))</f>
        <v>O</v>
      </c>
      <c r="AP26" s="216" t="str">
        <f>IF(AP25="","O",IF(ISERROR(VLOOKUP(AP25,Lists!$J$2:$J$60,1,FALSE)),"E","O"))</f>
        <v>O</v>
      </c>
      <c r="AQ26" s="216" t="str">
        <f>IF(AQ25="","O",IF(ISERROR(VLOOKUP(AQ25,Lists!$J$2:$J$60,1,FALSE)),"E","O"))</f>
        <v>O</v>
      </c>
      <c r="AR26" s="216" t="str">
        <f>IF(AR25="","O",IF(ISERROR(VLOOKUP(AR25,Lists!$J$2:$J$60,1,FALSE)),"E","O"))</f>
        <v>O</v>
      </c>
      <c r="AS26" s="216" t="str">
        <f>IF(AS25="","O",IF(ISERROR(VLOOKUP(AS25,Lists!$J$2:$J$60,1,FALSE)),"E","O"))</f>
        <v>O</v>
      </c>
      <c r="AT26" s="216" t="str">
        <f>IF(AT25="","O",IF(ISERROR(VLOOKUP(AT25,Lists!$J$2:$J$60,1,FALSE)),"E","O"))</f>
        <v>O</v>
      </c>
      <c r="AU26" s="216" t="str">
        <f>IF(AU25="","O",IF(ISERROR(VLOOKUP(AU25,Lists!$J$2:$J$60,1,FALSE)),"E","O"))</f>
        <v>O</v>
      </c>
      <c r="AV26" s="216" t="str">
        <f>IF(AV25="","O",IF(ISERROR(VLOOKUP(AV25,Lists!$J$2:$J$60,1,FALSE)),"E","O"))</f>
        <v>O</v>
      </c>
      <c r="AW26" s="216" t="str">
        <f>IF(AW25="","O",IF(ISERROR(VLOOKUP(AW25,Lists!$J$2:$J$60,1,FALSE)),"E","O"))</f>
        <v>O</v>
      </c>
      <c r="AX26" s="216" t="str">
        <f>IF(AX25="","O",IF(ISERROR(VLOOKUP(AX25,Lists!$J$2:$J$60,1,FALSE)),"E","O"))</f>
        <v>O</v>
      </c>
      <c r="AY26" s="216" t="str">
        <f>IF(AY25="","O",IF(ISERROR(VLOOKUP(AY25,Lists!$J$2:$J$60,1,FALSE)),"E","O"))</f>
        <v>O</v>
      </c>
      <c r="AZ26" s="216" t="str">
        <f>IF(AZ25="","O",IF(ISERROR(VLOOKUP(AZ25,Lists!$J$2:$J$60,1,FALSE)),"E","O"))</f>
        <v>O</v>
      </c>
      <c r="BA26" s="216" t="str">
        <f>IF(BA25="","O",IF(ISERROR(VLOOKUP(BA25,Lists!$J$2:$J$60,1,FALSE)),"E","O"))</f>
        <v>O</v>
      </c>
      <c r="BB26" s="216" t="str">
        <f>IF(BB25="","O",IF(ISERROR(VLOOKUP(BB25,Lists!$J$2:$J$60,1,FALSE)),"E","O"))</f>
        <v>O</v>
      </c>
      <c r="BC26" s="216" t="str">
        <f>IF(BC25="","O",IF(ISERROR(VLOOKUP(BC25,Lists!$J$2:$J$60,1,FALSE)),"E","O"))</f>
        <v>O</v>
      </c>
      <c r="BD26" s="216" t="str">
        <f>IF(BD25="","O",IF(ISERROR(VLOOKUP(BD25,Lists!$J$2:$J$60,1,FALSE)),"E","O"))</f>
        <v>O</v>
      </c>
      <c r="BE26" s="216" t="str">
        <f>IF(BE25="","O",IF(ISERROR(VLOOKUP(BE25,Lists!$J$2:$J$60,1,FALSE)),"E","O"))</f>
        <v>O</v>
      </c>
      <c r="BF26" s="216" t="str">
        <f>IF(BF25="","O",IF(ISERROR(VLOOKUP(BF25,Lists!$J$2:$J$60,1,FALSE)),"E","O"))</f>
        <v>O</v>
      </c>
      <c r="BG26" s="216" t="str">
        <f>IF(BG25="","O",IF(ISERROR(VLOOKUP(BG25,Lists!$J$2:$J$60,1,FALSE)),"E","O"))</f>
        <v>O</v>
      </c>
      <c r="BH26" s="216" t="str">
        <f>IF(BH25="","O",IF(ISERROR(VLOOKUP(BH25,Lists!$J$2:$J$60,1,FALSE)),"E","O"))</f>
        <v>O</v>
      </c>
      <c r="BI26" s="216" t="str">
        <f>IF(BI25="","O",IF(ISERROR(VLOOKUP(BI25,Lists!$J$2:$J$60,1,FALSE)),"E","O"))</f>
        <v>O</v>
      </c>
      <c r="BJ26" s="216" t="str">
        <f>IF(BJ25="","O",IF(ISERROR(VLOOKUP(BJ25,Lists!$J$2:$J$60,1,FALSE)),"E","O"))</f>
        <v>O</v>
      </c>
      <c r="BK26" s="216" t="str">
        <f>IF(BK25="","O",IF(ISERROR(VLOOKUP(BK25,Lists!$J$2:$J$60,1,FALSE)),"E","O"))</f>
        <v>O</v>
      </c>
      <c r="BL26" s="216" t="str">
        <f>IF(BL25="","O",IF(ISERROR(VLOOKUP(BL25,Lists!$J$2:$J$60,1,FALSE)),"E","O"))</f>
        <v>O</v>
      </c>
      <c r="BM26" s="216" t="str">
        <f>IF(BM25="","O",IF(ISERROR(VLOOKUP(BM25,Lists!$J$2:$J$60,1,FALSE)),"E","O"))</f>
        <v>O</v>
      </c>
      <c r="BN26" s="216" t="str">
        <f>IF(BN25="","O",IF(ISERROR(VLOOKUP(BN25,Lists!$J$2:$J$60,1,FALSE)),"E","O"))</f>
        <v>O</v>
      </c>
      <c r="BO26" s="216" t="str">
        <f>IF(BO25="","O",IF(ISERROR(VLOOKUP(BO25,Lists!$J$2:$J$60,1,FALSE)),"E","O"))</f>
        <v>O</v>
      </c>
      <c r="BP26" s="216" t="str">
        <f>IF(BP25="","O",IF(ISERROR(VLOOKUP(BP25,Lists!$J$2:$J$60,1,FALSE)),"E","O"))</f>
        <v>O</v>
      </c>
      <c r="BQ26" s="216" t="str">
        <f>IF(BQ25="","O",IF(ISERROR(VLOOKUP(BQ25,Lists!$J$2:$J$60,1,FALSE)),"E","O"))</f>
        <v>O</v>
      </c>
      <c r="BR26" s="216" t="str">
        <f>IF(BR25="","O",IF(ISERROR(VLOOKUP(BR25,Lists!$J$2:$J$60,1,FALSE)),"E","O"))</f>
        <v>O</v>
      </c>
      <c r="BS26" s="216" t="str">
        <f>IF(BS25="","O",IF(ISERROR(VLOOKUP(BS25,Lists!$J$2:$J$60,1,FALSE)),"E","O"))</f>
        <v>O</v>
      </c>
    </row>
    <row r="27" spans="1:71" ht="18.75" x14ac:dyDescent="0.3">
      <c r="A27" s="129" t="s">
        <v>59</v>
      </c>
      <c r="B27" s="131" t="str">
        <f>IF(YOUR_DATA!C13="","",YOUR_DATA!C13)</f>
        <v>211321@jljl.be</v>
      </c>
      <c r="C27" s="130" t="str">
        <f>IF(ISERR(FIND("@",B29,1)),"ERROR",LEFT(B29,FIND("@",B29,1)-1))</f>
        <v>211321</v>
      </c>
      <c r="D27" s="20" t="str">
        <f>IF(YOUR_DATA!C13="","ERROR","OK")</f>
        <v>OK</v>
      </c>
      <c r="E27" s="20" t="str">
        <f>IF(D27="OK",IF(LEN(C27)&gt;64,"MAX 64 CHARS",D27),D27)</f>
        <v>OK</v>
      </c>
      <c r="F27" s="216" t="str">
        <f>G27</f>
        <v>OK</v>
      </c>
      <c r="G27" s="216" t="str">
        <f>IF(YOUR_DATA!C11="","ERROR",IF(AND(CHECK!G28="OK",CHECK!G29="OK",CHECK!G30="OK"),"OK","ERROR"))</f>
        <v>OK</v>
      </c>
      <c r="H27" s="216" t="str">
        <f>MID($C27,H$2,1)</f>
        <v>2</v>
      </c>
      <c r="I27" s="216" t="str">
        <f t="shared" si="5"/>
        <v>1</v>
      </c>
      <c r="J27" s="216" t="str">
        <f t="shared" si="5"/>
        <v>1</v>
      </c>
      <c r="K27" s="216" t="str">
        <f t="shared" si="5"/>
        <v>3</v>
      </c>
      <c r="L27" s="216" t="str">
        <f t="shared" si="5"/>
        <v>2</v>
      </c>
      <c r="M27" s="216" t="str">
        <f t="shared" si="5"/>
        <v>1</v>
      </c>
      <c r="N27" s="216" t="str">
        <f t="shared" si="5"/>
        <v/>
      </c>
      <c r="O27" s="216" t="str">
        <f t="shared" si="5"/>
        <v/>
      </c>
      <c r="P27" s="216" t="str">
        <f t="shared" si="5"/>
        <v/>
      </c>
      <c r="Q27" s="216" t="str">
        <f t="shared" si="5"/>
        <v/>
      </c>
      <c r="R27" s="216" t="str">
        <f t="shared" si="5"/>
        <v/>
      </c>
      <c r="S27" s="216" t="str">
        <f t="shared" si="5"/>
        <v/>
      </c>
      <c r="T27" s="216" t="str">
        <f t="shared" si="5"/>
        <v/>
      </c>
      <c r="U27" s="216" t="str">
        <f t="shared" si="5"/>
        <v/>
      </c>
      <c r="V27" s="216" t="str">
        <f t="shared" si="5"/>
        <v/>
      </c>
      <c r="W27" s="216" t="str">
        <f t="shared" si="5"/>
        <v/>
      </c>
      <c r="X27" s="216" t="str">
        <f t="shared" si="5"/>
        <v/>
      </c>
      <c r="Y27" s="216" t="str">
        <f t="shared" si="5"/>
        <v/>
      </c>
      <c r="Z27" s="216" t="str">
        <f t="shared" si="5"/>
        <v/>
      </c>
      <c r="AA27" s="216" t="str">
        <f t="shared" si="5"/>
        <v/>
      </c>
      <c r="AB27" s="216" t="str">
        <f t="shared" si="5"/>
        <v/>
      </c>
      <c r="AC27" s="216" t="str">
        <f t="shared" si="5"/>
        <v/>
      </c>
      <c r="AD27" s="216" t="str">
        <f t="shared" si="5"/>
        <v/>
      </c>
      <c r="AE27" s="216" t="str">
        <f t="shared" si="5"/>
        <v/>
      </c>
      <c r="AF27" s="216" t="str">
        <f t="shared" si="5"/>
        <v/>
      </c>
      <c r="AG27" s="216" t="str">
        <f t="shared" si="5"/>
        <v/>
      </c>
      <c r="AH27" s="216" t="str">
        <f t="shared" si="5"/>
        <v/>
      </c>
      <c r="AI27" s="216" t="str">
        <f t="shared" si="5"/>
        <v/>
      </c>
      <c r="AJ27" s="216" t="str">
        <f t="shared" si="5"/>
        <v/>
      </c>
      <c r="AK27" s="216" t="str">
        <f t="shared" si="5"/>
        <v/>
      </c>
      <c r="AL27" s="216" t="str">
        <f t="shared" si="5"/>
        <v/>
      </c>
      <c r="AM27" s="216" t="str">
        <f t="shared" si="5"/>
        <v/>
      </c>
      <c r="AN27" s="216" t="str">
        <f t="shared" si="5"/>
        <v/>
      </c>
      <c r="AO27" s="216" t="str">
        <f t="shared" si="5"/>
        <v/>
      </c>
      <c r="AP27" s="216" t="str">
        <f t="shared" si="5"/>
        <v/>
      </c>
      <c r="AQ27" s="216" t="str">
        <f t="shared" si="5"/>
        <v/>
      </c>
      <c r="AR27" s="216" t="str">
        <f t="shared" si="5"/>
        <v/>
      </c>
      <c r="AS27" s="216" t="str">
        <f t="shared" si="5"/>
        <v/>
      </c>
      <c r="AT27" s="216" t="str">
        <f t="shared" si="5"/>
        <v/>
      </c>
      <c r="AU27" s="216" t="str">
        <f t="shared" si="5"/>
        <v/>
      </c>
      <c r="AV27" s="216" t="str">
        <f t="shared" si="5"/>
        <v/>
      </c>
      <c r="AW27" s="216" t="str">
        <f t="shared" si="5"/>
        <v/>
      </c>
      <c r="AX27" s="216" t="str">
        <f t="shared" si="5"/>
        <v/>
      </c>
      <c r="AY27" s="216" t="str">
        <f t="shared" si="5"/>
        <v/>
      </c>
      <c r="AZ27" s="216" t="str">
        <f t="shared" si="5"/>
        <v/>
      </c>
      <c r="BA27" s="216" t="str">
        <f t="shared" si="5"/>
        <v/>
      </c>
      <c r="BB27" s="216" t="str">
        <f t="shared" si="5"/>
        <v/>
      </c>
      <c r="BC27" s="216" t="str">
        <f t="shared" si="5"/>
        <v/>
      </c>
      <c r="BD27" s="216" t="str">
        <f t="shared" si="5"/>
        <v/>
      </c>
      <c r="BE27" s="216" t="str">
        <f t="shared" si="5"/>
        <v/>
      </c>
      <c r="BF27" s="216" t="str">
        <f t="shared" si="5"/>
        <v/>
      </c>
      <c r="BG27" s="216" t="str">
        <f t="shared" si="5"/>
        <v/>
      </c>
      <c r="BH27" s="216" t="str">
        <f t="shared" si="5"/>
        <v/>
      </c>
      <c r="BI27" s="216" t="str">
        <f t="shared" si="5"/>
        <v/>
      </c>
      <c r="BJ27" s="216" t="str">
        <f t="shared" si="5"/>
        <v/>
      </c>
      <c r="BK27" s="216" t="str">
        <f t="shared" si="5"/>
        <v/>
      </c>
      <c r="BL27" s="216" t="str">
        <f t="shared" si="5"/>
        <v/>
      </c>
      <c r="BM27" s="216" t="str">
        <f t="shared" si="5"/>
        <v/>
      </c>
      <c r="BN27" s="216" t="str">
        <f t="shared" si="5"/>
        <v/>
      </c>
      <c r="BO27" s="216" t="str">
        <f t="shared" si="5"/>
        <v/>
      </c>
      <c r="BP27" s="216" t="str">
        <f t="shared" si="5"/>
        <v/>
      </c>
      <c r="BQ27" s="216" t="str">
        <f t="shared" si="5"/>
        <v/>
      </c>
      <c r="BR27" s="216" t="str">
        <f t="shared" si="5"/>
        <v/>
      </c>
      <c r="BS27" s="216" t="str">
        <f t="shared" si="5"/>
        <v/>
      </c>
    </row>
    <row r="28" spans="1:71" ht="18.75" x14ac:dyDescent="0.3">
      <c r="A28" s="129"/>
      <c r="F28"/>
      <c r="G28" s="216" t="str">
        <f>IF(COUNTIF(H28:BS28,"E"),"ERROR","OK")</f>
        <v>OK</v>
      </c>
      <c r="H28" s="216" t="str">
        <f>IF(H27="","O",IF(ISERROR(VLOOKUP(H27,Lists!$K$2:$K$60,1,FALSE)),"E","O"))</f>
        <v>O</v>
      </c>
      <c r="I28" s="216" t="str">
        <f>IF(I27="","O",IF(ISERROR(VLOOKUP(I27,Lists!$K$2:$K$60,1,FALSE)),"E","O"))</f>
        <v>O</v>
      </c>
      <c r="J28" s="216" t="str">
        <f>IF(J27="","O",IF(ISERROR(VLOOKUP(J27,Lists!$K$2:$K$60,1,FALSE)),"E","O"))</f>
        <v>O</v>
      </c>
      <c r="K28" s="216" t="str">
        <f>IF(K27="","O",IF(ISERROR(VLOOKUP(K27,Lists!$K$2:$K$60,1,FALSE)),"E","O"))</f>
        <v>O</v>
      </c>
      <c r="L28" s="216" t="str">
        <f>IF(L27="","O",IF(ISERROR(VLOOKUP(L27,Lists!$K$2:$K$60,1,FALSE)),"E","O"))</f>
        <v>O</v>
      </c>
      <c r="M28" s="216" t="str">
        <f>IF(M27="","O",IF(ISERROR(VLOOKUP(M27,Lists!$K$2:$K$60,1,FALSE)),"E","O"))</f>
        <v>O</v>
      </c>
      <c r="N28" s="216" t="str">
        <f>IF(N27="","O",IF(ISERROR(VLOOKUP(N27,Lists!$K$2:$K$60,1,FALSE)),"E","O"))</f>
        <v>O</v>
      </c>
      <c r="O28" s="216" t="str">
        <f>IF(O27="","O",IF(ISERROR(VLOOKUP(O27,Lists!$K$2:$K$60,1,FALSE)),"E","O"))</f>
        <v>O</v>
      </c>
      <c r="P28" s="216" t="str">
        <f>IF(P27="","O",IF(ISERROR(VLOOKUP(P27,Lists!$K$2:$K$60,1,FALSE)),"E","O"))</f>
        <v>O</v>
      </c>
      <c r="Q28" s="216" t="str">
        <f>IF(Q27="","O",IF(ISERROR(VLOOKUP(Q27,Lists!$K$2:$K$60,1,FALSE)),"E","O"))</f>
        <v>O</v>
      </c>
      <c r="R28" s="216" t="str">
        <f>IF(R27="","O",IF(ISERROR(VLOOKUP(R27,Lists!$K$2:$K$60,1,FALSE)),"E","O"))</f>
        <v>O</v>
      </c>
      <c r="S28" s="216" t="str">
        <f>IF(S27="","O",IF(ISERROR(VLOOKUP(S27,Lists!$K$2:$K$60,1,FALSE)),"E","O"))</f>
        <v>O</v>
      </c>
      <c r="T28" s="216" t="str">
        <f>IF(T27="","O",IF(ISERROR(VLOOKUP(T27,Lists!$K$2:$K$60,1,FALSE)),"E","O"))</f>
        <v>O</v>
      </c>
      <c r="U28" s="216" t="str">
        <f>IF(U27="","O",IF(ISERROR(VLOOKUP(U27,Lists!$K$2:$K$60,1,FALSE)),"E","O"))</f>
        <v>O</v>
      </c>
      <c r="V28" s="216" t="str">
        <f>IF(V27="","O",IF(ISERROR(VLOOKUP(V27,Lists!$K$2:$K$60,1,FALSE)),"E","O"))</f>
        <v>O</v>
      </c>
      <c r="W28" s="216" t="str">
        <f>IF(W27="","O",IF(ISERROR(VLOOKUP(W27,Lists!$K$2:$K$60,1,FALSE)),"E","O"))</f>
        <v>O</v>
      </c>
      <c r="X28" s="216" t="str">
        <f>IF(X27="","O",IF(ISERROR(VLOOKUP(X27,Lists!$K$2:$K$60,1,FALSE)),"E","O"))</f>
        <v>O</v>
      </c>
      <c r="Y28" s="216" t="str">
        <f>IF(Y27="","O",IF(ISERROR(VLOOKUP(Y27,Lists!$K$2:$K$60,1,FALSE)),"E","O"))</f>
        <v>O</v>
      </c>
      <c r="Z28" s="216" t="str">
        <f>IF(Z27="","O",IF(ISERROR(VLOOKUP(Z27,Lists!$K$2:$K$60,1,FALSE)),"E","O"))</f>
        <v>O</v>
      </c>
      <c r="AA28" s="216" t="str">
        <f>IF(AA27="","O",IF(ISERROR(VLOOKUP(AA27,Lists!$K$2:$K$60,1,FALSE)),"E","O"))</f>
        <v>O</v>
      </c>
      <c r="AB28" s="216" t="str">
        <f>IF(AB27="","O",IF(ISERROR(VLOOKUP(AB27,Lists!$K$2:$K$60,1,FALSE)),"E","O"))</f>
        <v>O</v>
      </c>
      <c r="AC28" s="216" t="str">
        <f>IF(AC27="","O",IF(ISERROR(VLOOKUP(AC27,Lists!$K$2:$K$60,1,FALSE)),"E","O"))</f>
        <v>O</v>
      </c>
      <c r="AD28" s="216" t="str">
        <f>IF(AD27="","O",IF(ISERROR(VLOOKUP(AD27,Lists!$K$2:$K$60,1,FALSE)),"E","O"))</f>
        <v>O</v>
      </c>
      <c r="AE28" s="216" t="str">
        <f>IF(AE27="","O",IF(ISERROR(VLOOKUP(AE27,Lists!$K$2:$K$60,1,FALSE)),"E","O"))</f>
        <v>O</v>
      </c>
      <c r="AF28" s="216" t="str">
        <f>IF(AF27="","O",IF(ISERROR(VLOOKUP(AF27,Lists!$K$2:$K$60,1,FALSE)),"E","O"))</f>
        <v>O</v>
      </c>
      <c r="AG28" s="216" t="str">
        <f>IF(AG27="","O",IF(ISERROR(VLOOKUP(AG27,Lists!$K$2:$K$60,1,FALSE)),"E","O"))</f>
        <v>O</v>
      </c>
      <c r="AH28" s="216" t="str">
        <f>IF(AH27="","O",IF(ISERROR(VLOOKUP(AH27,Lists!$K$2:$K$60,1,FALSE)),"E","O"))</f>
        <v>O</v>
      </c>
      <c r="AI28" s="216" t="str">
        <f>IF(AI27="","O",IF(ISERROR(VLOOKUP(AI27,Lists!$K$2:$K$60,1,FALSE)),"E","O"))</f>
        <v>O</v>
      </c>
      <c r="AJ28" s="216" t="str">
        <f>IF(AJ27="","O",IF(ISERROR(VLOOKUP(AJ27,Lists!$K$2:$K$60,1,FALSE)),"E","O"))</f>
        <v>O</v>
      </c>
      <c r="AK28" s="216" t="str">
        <f>IF(AK27="","O",IF(ISERROR(VLOOKUP(AK27,Lists!$K$2:$K$60,1,FALSE)),"E","O"))</f>
        <v>O</v>
      </c>
      <c r="AL28" s="216" t="str">
        <f>IF(AL27="","O",IF(ISERROR(VLOOKUP(AL27,Lists!$K$2:$K$60,1,FALSE)),"E","O"))</f>
        <v>O</v>
      </c>
      <c r="AM28" s="216" t="str">
        <f>IF(AM27="","O",IF(ISERROR(VLOOKUP(AM27,Lists!$K$2:$K$60,1,FALSE)),"E","O"))</f>
        <v>O</v>
      </c>
      <c r="AN28" s="216" t="str">
        <f>IF(AN27="","O",IF(ISERROR(VLOOKUP(AN27,Lists!$K$2:$K$60,1,FALSE)),"E","O"))</f>
        <v>O</v>
      </c>
      <c r="AO28" s="216" t="str">
        <f>IF(AO27="","O",IF(ISERROR(VLOOKUP(AO27,Lists!$K$2:$K$60,1,FALSE)),"E","O"))</f>
        <v>O</v>
      </c>
      <c r="AP28" s="216" t="str">
        <f>IF(AP27="","O",IF(ISERROR(VLOOKUP(AP27,Lists!$K$2:$K$60,1,FALSE)),"E","O"))</f>
        <v>O</v>
      </c>
      <c r="AQ28" s="216" t="str">
        <f>IF(AQ27="","O",IF(ISERROR(VLOOKUP(AQ27,Lists!$K$2:$K$60,1,FALSE)),"E","O"))</f>
        <v>O</v>
      </c>
      <c r="AR28" s="216" t="str">
        <f>IF(AR27="","O",IF(ISERROR(VLOOKUP(AR27,Lists!$K$2:$K$60,1,FALSE)),"E","O"))</f>
        <v>O</v>
      </c>
      <c r="AS28" s="216" t="str">
        <f>IF(AS27="","O",IF(ISERROR(VLOOKUP(AS27,Lists!$K$2:$K$60,1,FALSE)),"E","O"))</f>
        <v>O</v>
      </c>
      <c r="AT28" s="216" t="str">
        <f>IF(AT27="","O",IF(ISERROR(VLOOKUP(AT27,Lists!$K$2:$K$60,1,FALSE)),"E","O"))</f>
        <v>O</v>
      </c>
      <c r="AU28" s="216" t="str">
        <f>IF(AU27="","O",IF(ISERROR(VLOOKUP(AU27,Lists!$K$2:$K$60,1,FALSE)),"E","O"))</f>
        <v>O</v>
      </c>
      <c r="AV28" s="216" t="str">
        <f>IF(AV27="","O",IF(ISERROR(VLOOKUP(AV27,Lists!$K$2:$K$60,1,FALSE)),"E","O"))</f>
        <v>O</v>
      </c>
      <c r="AW28" s="216" t="str">
        <f>IF(AW27="","O",IF(ISERROR(VLOOKUP(AW27,Lists!$K$2:$K$60,1,FALSE)),"E","O"))</f>
        <v>O</v>
      </c>
      <c r="AX28" s="216" t="str">
        <f>IF(AX27="","O",IF(ISERROR(VLOOKUP(AX27,Lists!$K$2:$K$60,1,FALSE)),"E","O"))</f>
        <v>O</v>
      </c>
      <c r="AY28" s="216" t="str">
        <f>IF(AY27="","O",IF(ISERROR(VLOOKUP(AY27,Lists!$K$2:$K$60,1,FALSE)),"E","O"))</f>
        <v>O</v>
      </c>
      <c r="AZ28" s="216" t="str">
        <f>IF(AZ27="","O",IF(ISERROR(VLOOKUP(AZ27,Lists!$K$2:$K$60,1,FALSE)),"E","O"))</f>
        <v>O</v>
      </c>
      <c r="BA28" s="216" t="str">
        <f>IF(BA27="","O",IF(ISERROR(VLOOKUP(BA27,Lists!$K$2:$K$60,1,FALSE)),"E","O"))</f>
        <v>O</v>
      </c>
      <c r="BB28" s="216" t="str">
        <f>IF(BB27="","O",IF(ISERROR(VLOOKUP(BB27,Lists!$K$2:$K$60,1,FALSE)),"E","O"))</f>
        <v>O</v>
      </c>
      <c r="BC28" s="216" t="str">
        <f>IF(BC27="","O",IF(ISERROR(VLOOKUP(BC27,Lists!$K$2:$K$60,1,FALSE)),"E","O"))</f>
        <v>O</v>
      </c>
      <c r="BD28" s="216" t="str">
        <f>IF(BD27="","O",IF(ISERROR(VLOOKUP(BD27,Lists!$K$2:$K$60,1,FALSE)),"E","O"))</f>
        <v>O</v>
      </c>
      <c r="BE28" s="216" t="str">
        <f>IF(BE27="","O",IF(ISERROR(VLOOKUP(BE27,Lists!$K$2:$K$60,1,FALSE)),"E","O"))</f>
        <v>O</v>
      </c>
      <c r="BF28" s="216" t="str">
        <f>IF(BF27="","O",IF(ISERROR(VLOOKUP(BF27,Lists!$K$2:$K$60,1,FALSE)),"E","O"))</f>
        <v>O</v>
      </c>
      <c r="BG28" s="216" t="str">
        <f>IF(BG27="","O",IF(ISERROR(VLOOKUP(BG27,Lists!$K$2:$K$60,1,FALSE)),"E","O"))</f>
        <v>O</v>
      </c>
      <c r="BH28" s="216" t="str">
        <f>IF(BH27="","O",IF(ISERROR(VLOOKUP(BH27,Lists!$K$2:$K$60,1,FALSE)),"E","O"))</f>
        <v>O</v>
      </c>
      <c r="BI28" s="216" t="str">
        <f>IF(BI27="","O",IF(ISERROR(VLOOKUP(BI27,Lists!$K$2:$K$60,1,FALSE)),"E","O"))</f>
        <v>O</v>
      </c>
      <c r="BJ28" s="216" t="str">
        <f>IF(BJ27="","O",IF(ISERROR(VLOOKUP(BJ27,Lists!$K$2:$K$60,1,FALSE)),"E","O"))</f>
        <v>O</v>
      </c>
      <c r="BK28" s="216" t="str">
        <f>IF(BK27="","O",IF(ISERROR(VLOOKUP(BK27,Lists!$K$2:$K$60,1,FALSE)),"E","O"))</f>
        <v>O</v>
      </c>
      <c r="BL28" s="216" t="str">
        <f>IF(BL27="","O",IF(ISERROR(VLOOKUP(BL27,Lists!$K$2:$K$60,1,FALSE)),"E","O"))</f>
        <v>O</v>
      </c>
      <c r="BM28" s="216" t="str">
        <f>IF(BM27="","O",IF(ISERROR(VLOOKUP(BM27,Lists!$K$2:$K$60,1,FALSE)),"E","O"))</f>
        <v>O</v>
      </c>
      <c r="BN28" s="216" t="str">
        <f>IF(BN27="","O",IF(ISERROR(VLOOKUP(BN27,Lists!$K$2:$K$60,1,FALSE)),"E","O"))</f>
        <v>O</v>
      </c>
      <c r="BO28" s="216" t="str">
        <f>IF(BO27="","O",IF(ISERROR(VLOOKUP(BO27,Lists!$K$2:$K$60,1,FALSE)),"E","O"))</f>
        <v>O</v>
      </c>
      <c r="BP28" s="216" t="str">
        <f>IF(BP27="","O",IF(ISERROR(VLOOKUP(BP27,Lists!$K$2:$K$60,1,FALSE)),"E","O"))</f>
        <v>O</v>
      </c>
      <c r="BQ28" s="216" t="str">
        <f>IF(BQ27="","O",IF(ISERROR(VLOOKUP(BQ27,Lists!$K$2:$K$60,1,FALSE)),"E","O"))</f>
        <v>O</v>
      </c>
      <c r="BR28" s="216" t="str">
        <f>IF(BR27="","O",IF(ISERROR(VLOOKUP(BR27,Lists!$K$2:$K$60,1,FALSE)),"E","O"))</f>
        <v>O</v>
      </c>
      <c r="BS28" s="216" t="str">
        <f>IF(BS27="","O",IF(ISERROR(VLOOKUP(BS27,Lists!$K$2:$K$60,1,FALSE)),"E","O"))</f>
        <v>O</v>
      </c>
    </row>
    <row r="29" spans="1:71" ht="18.75" x14ac:dyDescent="0.3">
      <c r="A29" s="129"/>
      <c r="B29" s="131" t="str">
        <f>SUBSTITUTE(B27," ","")</f>
        <v>211321@jljl.be</v>
      </c>
      <c r="C29" s="130" t="str">
        <f>IF(ISERR(FIND("@",B29,1)),"ERROR",RIGHT(B29,LEN(B29)-FIND("@",B29,1)))</f>
        <v>jljl.be</v>
      </c>
      <c r="F29"/>
      <c r="G29" s="216" t="str">
        <f>IF(G30="OK",IF(ISERR(FIND(".",C29,2)),"ERROR",IF(LEN(C29)&lt;4,"ERROR","OK")))</f>
        <v>OK</v>
      </c>
      <c r="H29" s="216" t="str">
        <f>MID($C29,H$2,1)</f>
        <v>j</v>
      </c>
      <c r="I29" s="216" t="str">
        <f t="shared" si="5"/>
        <v>l</v>
      </c>
      <c r="J29" s="216" t="str">
        <f t="shared" si="5"/>
        <v>j</v>
      </c>
      <c r="K29" s="216" t="str">
        <f t="shared" si="5"/>
        <v>l</v>
      </c>
      <c r="L29" s="216" t="str">
        <f t="shared" si="5"/>
        <v>.</v>
      </c>
      <c r="M29" s="216" t="str">
        <f t="shared" si="5"/>
        <v>b</v>
      </c>
      <c r="N29" s="216" t="str">
        <f t="shared" si="5"/>
        <v>e</v>
      </c>
      <c r="O29" s="216" t="str">
        <f t="shared" si="5"/>
        <v/>
      </c>
      <c r="P29" s="216" t="str">
        <f t="shared" si="5"/>
        <v/>
      </c>
      <c r="Q29" s="216" t="str">
        <f t="shared" si="5"/>
        <v/>
      </c>
      <c r="R29" s="216" t="str">
        <f t="shared" si="5"/>
        <v/>
      </c>
      <c r="S29" s="216" t="str">
        <f t="shared" si="5"/>
        <v/>
      </c>
      <c r="T29" s="216" t="str">
        <f t="shared" si="5"/>
        <v/>
      </c>
      <c r="U29" s="216" t="str">
        <f t="shared" si="5"/>
        <v/>
      </c>
      <c r="V29" s="216" t="str">
        <f t="shared" si="5"/>
        <v/>
      </c>
      <c r="W29" s="216" t="str">
        <f t="shared" si="5"/>
        <v/>
      </c>
      <c r="X29" s="216" t="str">
        <f t="shared" si="5"/>
        <v/>
      </c>
      <c r="Y29" s="216" t="str">
        <f t="shared" si="5"/>
        <v/>
      </c>
      <c r="Z29" s="216" t="str">
        <f t="shared" si="5"/>
        <v/>
      </c>
      <c r="AA29" s="216" t="str">
        <f t="shared" si="5"/>
        <v/>
      </c>
      <c r="AB29" s="216" t="str">
        <f t="shared" si="5"/>
        <v/>
      </c>
      <c r="AC29" s="216" t="str">
        <f t="shared" si="5"/>
        <v/>
      </c>
      <c r="AD29" s="216" t="str">
        <f t="shared" si="5"/>
        <v/>
      </c>
      <c r="AE29" s="216" t="str">
        <f t="shared" si="5"/>
        <v/>
      </c>
      <c r="AF29" s="216" t="str">
        <f t="shared" si="5"/>
        <v/>
      </c>
      <c r="AG29" s="216" t="str">
        <f t="shared" si="5"/>
        <v/>
      </c>
      <c r="AH29" s="216" t="str">
        <f t="shared" si="5"/>
        <v/>
      </c>
      <c r="AI29" s="216" t="str">
        <f t="shared" si="5"/>
        <v/>
      </c>
      <c r="AJ29" s="216" t="str">
        <f t="shared" si="5"/>
        <v/>
      </c>
      <c r="AK29" s="216" t="str">
        <f t="shared" si="5"/>
        <v/>
      </c>
      <c r="AL29" s="216" t="str">
        <f t="shared" si="5"/>
        <v/>
      </c>
      <c r="AM29" s="216" t="str">
        <f t="shared" si="5"/>
        <v/>
      </c>
      <c r="AN29" s="216" t="str">
        <f t="shared" si="5"/>
        <v/>
      </c>
      <c r="AO29" s="216" t="str">
        <f t="shared" si="5"/>
        <v/>
      </c>
      <c r="AP29" s="216" t="str">
        <f t="shared" si="5"/>
        <v/>
      </c>
      <c r="AQ29" s="216" t="str">
        <f t="shared" si="5"/>
        <v/>
      </c>
      <c r="AR29" s="216" t="str">
        <f t="shared" si="5"/>
        <v/>
      </c>
      <c r="AS29" s="216" t="str">
        <f t="shared" si="5"/>
        <v/>
      </c>
      <c r="AT29" s="216" t="str">
        <f t="shared" si="5"/>
        <v/>
      </c>
      <c r="AU29" s="216" t="str">
        <f t="shared" si="5"/>
        <v/>
      </c>
      <c r="AV29" s="216" t="str">
        <f t="shared" si="5"/>
        <v/>
      </c>
      <c r="AW29" s="216" t="str">
        <f t="shared" si="5"/>
        <v/>
      </c>
      <c r="AX29" s="216" t="str">
        <f t="shared" si="5"/>
        <v/>
      </c>
      <c r="AY29" s="216" t="str">
        <f t="shared" si="5"/>
        <v/>
      </c>
      <c r="AZ29" s="216" t="str">
        <f t="shared" si="5"/>
        <v/>
      </c>
      <c r="BA29" s="216" t="str">
        <f t="shared" si="5"/>
        <v/>
      </c>
      <c r="BB29" s="216" t="str">
        <f t="shared" si="5"/>
        <v/>
      </c>
      <c r="BC29" s="216" t="str">
        <f t="shared" si="5"/>
        <v/>
      </c>
      <c r="BD29" s="216" t="str">
        <f t="shared" si="5"/>
        <v/>
      </c>
      <c r="BE29" s="216" t="str">
        <f t="shared" si="5"/>
        <v/>
      </c>
      <c r="BF29" s="216" t="str">
        <f t="shared" si="5"/>
        <v/>
      </c>
      <c r="BG29" s="216" t="str">
        <f t="shared" si="5"/>
        <v/>
      </c>
      <c r="BH29" s="216" t="str">
        <f t="shared" si="5"/>
        <v/>
      </c>
      <c r="BI29" s="216" t="str">
        <f t="shared" si="5"/>
        <v/>
      </c>
      <c r="BJ29" s="216" t="str">
        <f t="shared" si="5"/>
        <v/>
      </c>
      <c r="BK29" s="216" t="str">
        <f t="shared" si="5"/>
        <v/>
      </c>
      <c r="BL29" s="216" t="str">
        <f t="shared" si="5"/>
        <v/>
      </c>
      <c r="BM29" s="216" t="str">
        <f t="shared" si="5"/>
        <v/>
      </c>
      <c r="BN29" s="216" t="str">
        <f t="shared" si="5"/>
        <v/>
      </c>
      <c r="BO29" s="216" t="str">
        <f t="shared" si="5"/>
        <v/>
      </c>
      <c r="BP29" s="216" t="str">
        <f t="shared" si="5"/>
        <v/>
      </c>
      <c r="BQ29" s="216" t="str">
        <f t="shared" si="5"/>
        <v/>
      </c>
      <c r="BR29" s="216" t="str">
        <f t="shared" si="5"/>
        <v/>
      </c>
      <c r="BS29" s="216" t="str">
        <f t="shared" si="5"/>
        <v/>
      </c>
    </row>
    <row r="30" spans="1:71" ht="18.75" x14ac:dyDescent="0.3">
      <c r="A30" s="21"/>
      <c r="D30" s="21"/>
      <c r="E30"/>
      <c r="F30"/>
      <c r="G30" s="216" t="str">
        <f>IF(COUNTIF(H30:BS30,"E"),"ERROR","OK")</f>
        <v>OK</v>
      </c>
      <c r="H30" s="216" t="str">
        <f>IF(H29="","O",IF(ISERROR(VLOOKUP(H29,Lists!$K$2:$K$60,1,FALSE)),"E","O"))</f>
        <v>O</v>
      </c>
      <c r="I30" s="216" t="str">
        <f>IF(I29="","O",IF(ISERROR(VLOOKUP(I29,Lists!$K$2:$K$60,1,FALSE)),"E","O"))</f>
        <v>O</v>
      </c>
      <c r="J30" s="216" t="str">
        <f>IF(J29="","O",IF(ISERROR(VLOOKUP(J29,Lists!$K$2:$K$60,1,FALSE)),"E","O"))</f>
        <v>O</v>
      </c>
      <c r="K30" s="216" t="str">
        <f>IF(K29="","O",IF(ISERROR(VLOOKUP(K29,Lists!$K$2:$K$60,1,FALSE)),"E","O"))</f>
        <v>O</v>
      </c>
      <c r="L30" s="216" t="str">
        <f>IF(L29="","O",IF(ISERROR(VLOOKUP(L29,Lists!$K$2:$K$60,1,FALSE)),"E","O"))</f>
        <v>O</v>
      </c>
      <c r="M30" s="216" t="str">
        <f>IF(M29="","O",IF(ISERROR(VLOOKUP(M29,Lists!$K$2:$K$60,1,FALSE)),"E","O"))</f>
        <v>O</v>
      </c>
      <c r="N30" s="216" t="str">
        <f>IF(N29="","O",IF(ISERROR(VLOOKUP(N29,Lists!$K$2:$K$60,1,FALSE)),"E","O"))</f>
        <v>O</v>
      </c>
      <c r="O30" s="216" t="str">
        <f>IF(O29="","O",IF(ISERROR(VLOOKUP(O29,Lists!$K$2:$K$60,1,FALSE)),"E","O"))</f>
        <v>O</v>
      </c>
      <c r="P30" s="216" t="str">
        <f>IF(P29="","O",IF(ISERROR(VLOOKUP(P29,Lists!$K$2:$K$60,1,FALSE)),"E","O"))</f>
        <v>O</v>
      </c>
      <c r="Q30" s="216" t="str">
        <f>IF(Q29="","O",IF(ISERROR(VLOOKUP(Q29,Lists!$K$2:$K$60,1,FALSE)),"E","O"))</f>
        <v>O</v>
      </c>
      <c r="R30" s="216" t="str">
        <f>IF(R29="","O",IF(ISERROR(VLOOKUP(R29,Lists!$K$2:$K$60,1,FALSE)),"E","O"))</f>
        <v>O</v>
      </c>
      <c r="S30" s="216" t="str">
        <f>IF(S29="","O",IF(ISERROR(VLOOKUP(S29,Lists!$K$2:$K$60,1,FALSE)),"E","O"))</f>
        <v>O</v>
      </c>
      <c r="T30" s="216" t="str">
        <f>IF(T29="","O",IF(ISERROR(VLOOKUP(T29,Lists!$K$2:$K$60,1,FALSE)),"E","O"))</f>
        <v>O</v>
      </c>
      <c r="U30" s="216" t="str">
        <f>IF(U29="","O",IF(ISERROR(VLOOKUP(U29,Lists!$K$2:$K$60,1,FALSE)),"E","O"))</f>
        <v>O</v>
      </c>
      <c r="V30" s="216" t="str">
        <f>IF(V29="","O",IF(ISERROR(VLOOKUP(V29,Lists!$K$2:$K$60,1,FALSE)),"E","O"))</f>
        <v>O</v>
      </c>
      <c r="W30" s="216" t="str">
        <f>IF(W29="","O",IF(ISERROR(VLOOKUP(W29,Lists!$K$2:$K$60,1,FALSE)),"E","O"))</f>
        <v>O</v>
      </c>
      <c r="X30" s="216" t="str">
        <f>IF(X29="","O",IF(ISERROR(VLOOKUP(X29,Lists!$K$2:$K$60,1,FALSE)),"E","O"))</f>
        <v>O</v>
      </c>
      <c r="Y30" s="216" t="str">
        <f>IF(Y29="","O",IF(ISERROR(VLOOKUP(Y29,Lists!$K$2:$K$60,1,FALSE)),"E","O"))</f>
        <v>O</v>
      </c>
      <c r="Z30" s="216" t="str">
        <f>IF(Z29="","O",IF(ISERROR(VLOOKUP(Z29,Lists!$K$2:$K$60,1,FALSE)),"E","O"))</f>
        <v>O</v>
      </c>
      <c r="AA30" s="216" t="str">
        <f>IF(AA29="","O",IF(ISERROR(VLOOKUP(AA29,Lists!$K$2:$K$60,1,FALSE)),"E","O"))</f>
        <v>O</v>
      </c>
      <c r="AB30" s="216" t="str">
        <f>IF(AB29="","O",IF(ISERROR(VLOOKUP(AB29,Lists!$K$2:$K$60,1,FALSE)),"E","O"))</f>
        <v>O</v>
      </c>
      <c r="AC30" s="216" t="str">
        <f>IF(AC29="","O",IF(ISERROR(VLOOKUP(AC29,Lists!$K$2:$K$60,1,FALSE)),"E","O"))</f>
        <v>O</v>
      </c>
      <c r="AD30" s="216" t="str">
        <f>IF(AD29="","O",IF(ISERROR(VLOOKUP(AD29,Lists!$K$2:$K$60,1,FALSE)),"E","O"))</f>
        <v>O</v>
      </c>
      <c r="AE30" s="216" t="str">
        <f>IF(AE29="","O",IF(ISERROR(VLOOKUP(AE29,Lists!$K$2:$K$60,1,FALSE)),"E","O"))</f>
        <v>O</v>
      </c>
      <c r="AF30" s="216" t="str">
        <f>IF(AF29="","O",IF(ISERROR(VLOOKUP(AF29,Lists!$K$2:$K$60,1,FALSE)),"E","O"))</f>
        <v>O</v>
      </c>
      <c r="AG30" s="216" t="str">
        <f>IF(AG29="","O",IF(ISERROR(VLOOKUP(AG29,Lists!$K$2:$K$60,1,FALSE)),"E","O"))</f>
        <v>O</v>
      </c>
      <c r="AH30" s="216" t="str">
        <f>IF(AH29="","O",IF(ISERROR(VLOOKUP(AH29,Lists!$K$2:$K$60,1,FALSE)),"E","O"))</f>
        <v>O</v>
      </c>
      <c r="AI30" s="216" t="str">
        <f>IF(AI29="","O",IF(ISERROR(VLOOKUP(AI29,Lists!$K$2:$K$60,1,FALSE)),"E","O"))</f>
        <v>O</v>
      </c>
      <c r="AJ30" s="216" t="str">
        <f>IF(AJ29="","O",IF(ISERROR(VLOOKUP(AJ29,Lists!$K$2:$K$60,1,FALSE)),"E","O"))</f>
        <v>O</v>
      </c>
      <c r="AK30" s="216" t="str">
        <f>IF(AK29="","O",IF(ISERROR(VLOOKUP(AK29,Lists!$K$2:$K$60,1,FALSE)),"E","O"))</f>
        <v>O</v>
      </c>
      <c r="AL30" s="216" t="str">
        <f>IF(AL29="","O",IF(ISERROR(VLOOKUP(AL29,Lists!$K$2:$K$60,1,FALSE)),"E","O"))</f>
        <v>O</v>
      </c>
      <c r="AM30" s="216" t="str">
        <f>IF(AM29="","O",IF(ISERROR(VLOOKUP(AM29,Lists!$K$2:$K$60,1,FALSE)),"E","O"))</f>
        <v>O</v>
      </c>
      <c r="AN30" s="216" t="str">
        <f>IF(AN29="","O",IF(ISERROR(VLOOKUP(AN29,Lists!$K$2:$K$60,1,FALSE)),"E","O"))</f>
        <v>O</v>
      </c>
      <c r="AO30" s="216" t="str">
        <f>IF(AO29="","O",IF(ISERROR(VLOOKUP(AO29,Lists!$K$2:$K$60,1,FALSE)),"E","O"))</f>
        <v>O</v>
      </c>
      <c r="AP30" s="216" t="str">
        <f>IF(AP29="","O",IF(ISERROR(VLOOKUP(AP29,Lists!$K$2:$K$60,1,FALSE)),"E","O"))</f>
        <v>O</v>
      </c>
      <c r="AQ30" s="216" t="str">
        <f>IF(AQ29="","O",IF(ISERROR(VLOOKUP(AQ29,Lists!$K$2:$K$60,1,FALSE)),"E","O"))</f>
        <v>O</v>
      </c>
      <c r="AR30" s="216" t="str">
        <f>IF(AR29="","O",IF(ISERROR(VLOOKUP(AR29,Lists!$K$2:$K$60,1,FALSE)),"E","O"))</f>
        <v>O</v>
      </c>
      <c r="AS30" s="216" t="str">
        <f>IF(AS29="","O",IF(ISERROR(VLOOKUP(AS29,Lists!$K$2:$K$60,1,FALSE)),"E","O"))</f>
        <v>O</v>
      </c>
      <c r="AT30" s="216" t="str">
        <f>IF(AT29="","O",IF(ISERROR(VLOOKUP(AT29,Lists!$K$2:$K$60,1,FALSE)),"E","O"))</f>
        <v>O</v>
      </c>
      <c r="AU30" s="216" t="str">
        <f>IF(AU29="","O",IF(ISERROR(VLOOKUP(AU29,Lists!$K$2:$K$60,1,FALSE)),"E","O"))</f>
        <v>O</v>
      </c>
      <c r="AV30" s="216" t="str">
        <f>IF(AV29="","O",IF(ISERROR(VLOOKUP(AV29,Lists!$K$2:$K$60,1,FALSE)),"E","O"))</f>
        <v>O</v>
      </c>
      <c r="AW30" s="216" t="str">
        <f>IF(AW29="","O",IF(ISERROR(VLOOKUP(AW29,Lists!$K$2:$K$60,1,FALSE)),"E","O"))</f>
        <v>O</v>
      </c>
      <c r="AX30" s="216" t="str">
        <f>IF(AX29="","O",IF(ISERROR(VLOOKUP(AX29,Lists!$K$2:$K$60,1,FALSE)),"E","O"))</f>
        <v>O</v>
      </c>
      <c r="AY30" s="216" t="str">
        <f>IF(AY29="","O",IF(ISERROR(VLOOKUP(AY29,Lists!$K$2:$K$60,1,FALSE)),"E","O"))</f>
        <v>O</v>
      </c>
      <c r="AZ30" s="216" t="str">
        <f>IF(AZ29="","O",IF(ISERROR(VLOOKUP(AZ29,Lists!$K$2:$K$60,1,FALSE)),"E","O"))</f>
        <v>O</v>
      </c>
      <c r="BA30" s="216" t="str">
        <f>IF(BA29="","O",IF(ISERROR(VLOOKUP(BA29,Lists!$K$2:$K$60,1,FALSE)),"E","O"))</f>
        <v>O</v>
      </c>
      <c r="BB30" s="216" t="str">
        <f>IF(BB29="","O",IF(ISERROR(VLOOKUP(BB29,Lists!$K$2:$K$60,1,FALSE)),"E","O"))</f>
        <v>O</v>
      </c>
      <c r="BC30" s="216" t="str">
        <f>IF(BC29="","O",IF(ISERROR(VLOOKUP(BC29,Lists!$K$2:$K$60,1,FALSE)),"E","O"))</f>
        <v>O</v>
      </c>
      <c r="BD30" s="216" t="str">
        <f>IF(BD29="","O",IF(ISERROR(VLOOKUP(BD29,Lists!$K$2:$K$60,1,FALSE)),"E","O"))</f>
        <v>O</v>
      </c>
      <c r="BE30" s="216" t="str">
        <f>IF(BE29="","O",IF(ISERROR(VLOOKUP(BE29,Lists!$K$2:$K$60,1,FALSE)),"E","O"))</f>
        <v>O</v>
      </c>
      <c r="BF30" s="216" t="str">
        <f>IF(BF29="","O",IF(ISERROR(VLOOKUP(BF29,Lists!$K$2:$K$60,1,FALSE)),"E","O"))</f>
        <v>O</v>
      </c>
      <c r="BG30" s="216" t="str">
        <f>IF(BG29="","O",IF(ISERROR(VLOOKUP(BG29,Lists!$K$2:$K$60,1,FALSE)),"E","O"))</f>
        <v>O</v>
      </c>
      <c r="BH30" s="216" t="str">
        <f>IF(BH29="","O",IF(ISERROR(VLOOKUP(BH29,Lists!$K$2:$K$60,1,FALSE)),"E","O"))</f>
        <v>O</v>
      </c>
      <c r="BI30" s="216" t="str">
        <f>IF(BI29="","O",IF(ISERROR(VLOOKUP(BI29,Lists!$K$2:$K$60,1,FALSE)),"E","O"))</f>
        <v>O</v>
      </c>
      <c r="BJ30" s="216" t="str">
        <f>IF(BJ29="","O",IF(ISERROR(VLOOKUP(BJ29,Lists!$K$2:$K$60,1,FALSE)),"E","O"))</f>
        <v>O</v>
      </c>
      <c r="BK30" s="216" t="str">
        <f>IF(BK29="","O",IF(ISERROR(VLOOKUP(BK29,Lists!$K$2:$K$60,1,FALSE)),"E","O"))</f>
        <v>O</v>
      </c>
      <c r="BL30" s="216" t="str">
        <f>IF(BL29="","O",IF(ISERROR(VLOOKUP(BL29,Lists!$K$2:$K$60,1,FALSE)),"E","O"))</f>
        <v>O</v>
      </c>
      <c r="BM30" s="216" t="str">
        <f>IF(BM29="","O",IF(ISERROR(VLOOKUP(BM29,Lists!$K$2:$K$60,1,FALSE)),"E","O"))</f>
        <v>O</v>
      </c>
      <c r="BN30" s="216" t="str">
        <f>IF(BN29="","O",IF(ISERROR(VLOOKUP(BN29,Lists!$K$2:$K$60,1,FALSE)),"E","O"))</f>
        <v>O</v>
      </c>
      <c r="BO30" s="216" t="str">
        <f>IF(BO29="","O",IF(ISERROR(VLOOKUP(BO29,Lists!$K$2:$K$60,1,FALSE)),"E","O"))</f>
        <v>O</v>
      </c>
      <c r="BP30" s="216" t="str">
        <f>IF(BP29="","O",IF(ISERROR(VLOOKUP(BP29,Lists!$K$2:$K$60,1,FALSE)),"E","O"))</f>
        <v>O</v>
      </c>
      <c r="BQ30" s="216" t="str">
        <f>IF(BQ29="","O",IF(ISERROR(VLOOKUP(BQ29,Lists!$K$2:$K$60,1,FALSE)),"E","O"))</f>
        <v>O</v>
      </c>
      <c r="BR30" s="216" t="str">
        <f>IF(BR29="","O",IF(ISERROR(VLOOKUP(BR29,Lists!$K$2:$K$60,1,FALSE)),"E","O"))</f>
        <v>O</v>
      </c>
      <c r="BS30" s="216" t="str">
        <f>IF(BS29="","O",IF(ISERROR(VLOOKUP(BS29,Lists!$K$2:$K$60,1,FALSE)),"E","O"))</f>
        <v>O</v>
      </c>
    </row>
    <row r="31" spans="1:71" ht="18.75" x14ac:dyDescent="0.3">
      <c r="A31" s="129" t="s">
        <v>60</v>
      </c>
      <c r="B31" s="131" t="str">
        <f>IF(YOUR_DATA!C15="","",YOUR_DATA!C15)</f>
        <v/>
      </c>
      <c r="C31" s="130" t="str">
        <f>IF(B33="","",IF(ISERR(FIND("@",B33,1)),"ERROR",LEFT(B33,FIND("@",B33,1)-1)))</f>
        <v/>
      </c>
      <c r="D31" s="20" t="str">
        <f>IF(B33="","OK",IF(YOUR_DATA!C17="","ERROR","OK"))</f>
        <v>OK</v>
      </c>
      <c r="E31" s="20" t="str">
        <f>IF(B33="","OK",IF(D31="OK",IF(LEN(C31)&gt;64,"MAX 64 CHARS",D31),D31))</f>
        <v>OK</v>
      </c>
      <c r="F31" s="216" t="str">
        <f>G31</f>
        <v>OK</v>
      </c>
      <c r="G31" s="216" t="str">
        <f>IF(B33="","OK",IF(YOUR_DATA!C15="","OK",IF(AND(CHECK!G32="OK",CHECK!G33="OK",CHECK!G34="OK"),"OK","ERROR")))</f>
        <v>OK</v>
      </c>
      <c r="H31" s="216" t="str">
        <f>MID($C31,H$2,1)</f>
        <v/>
      </c>
      <c r="I31" s="216" t="str">
        <f t="shared" si="5"/>
        <v/>
      </c>
      <c r="J31" s="216" t="str">
        <f t="shared" si="5"/>
        <v/>
      </c>
      <c r="K31" s="216" t="str">
        <f t="shared" si="5"/>
        <v/>
      </c>
      <c r="L31" s="216" t="str">
        <f t="shared" ref="L31:BS34" si="6">MID($C31,L$2,1)</f>
        <v/>
      </c>
      <c r="M31" s="216" t="str">
        <f t="shared" si="6"/>
        <v/>
      </c>
      <c r="N31" s="216" t="str">
        <f t="shared" si="6"/>
        <v/>
      </c>
      <c r="O31" s="216" t="str">
        <f t="shared" si="6"/>
        <v/>
      </c>
      <c r="P31" s="216" t="str">
        <f t="shared" si="6"/>
        <v/>
      </c>
      <c r="Q31" s="216" t="str">
        <f t="shared" si="6"/>
        <v/>
      </c>
      <c r="R31" s="216" t="str">
        <f t="shared" si="6"/>
        <v/>
      </c>
      <c r="S31" s="216" t="str">
        <f t="shared" si="6"/>
        <v/>
      </c>
      <c r="T31" s="216" t="str">
        <f t="shared" si="6"/>
        <v/>
      </c>
      <c r="U31" s="216" t="str">
        <f t="shared" si="6"/>
        <v/>
      </c>
      <c r="V31" s="216" t="str">
        <f t="shared" si="6"/>
        <v/>
      </c>
      <c r="W31" s="216" t="str">
        <f t="shared" si="6"/>
        <v/>
      </c>
      <c r="X31" s="216" t="str">
        <f t="shared" si="6"/>
        <v/>
      </c>
      <c r="Y31" s="216" t="str">
        <f t="shared" si="6"/>
        <v/>
      </c>
      <c r="Z31" s="216" t="str">
        <f t="shared" si="6"/>
        <v/>
      </c>
      <c r="AA31" s="216" t="str">
        <f t="shared" si="6"/>
        <v/>
      </c>
      <c r="AB31" s="216" t="str">
        <f t="shared" si="6"/>
        <v/>
      </c>
      <c r="AC31" s="216" t="str">
        <f t="shared" si="6"/>
        <v/>
      </c>
      <c r="AD31" s="216" t="str">
        <f t="shared" si="6"/>
        <v/>
      </c>
      <c r="AE31" s="216" t="str">
        <f t="shared" si="6"/>
        <v/>
      </c>
      <c r="AF31" s="216" t="str">
        <f t="shared" si="6"/>
        <v/>
      </c>
      <c r="AG31" s="216" t="str">
        <f t="shared" si="6"/>
        <v/>
      </c>
      <c r="AH31" s="216" t="str">
        <f t="shared" si="6"/>
        <v/>
      </c>
      <c r="AI31" s="216" t="str">
        <f t="shared" si="6"/>
        <v/>
      </c>
      <c r="AJ31" s="216" t="str">
        <f t="shared" si="6"/>
        <v/>
      </c>
      <c r="AK31" s="216" t="str">
        <f t="shared" si="6"/>
        <v/>
      </c>
      <c r="AL31" s="216" t="str">
        <f t="shared" si="6"/>
        <v/>
      </c>
      <c r="AM31" s="216" t="str">
        <f t="shared" si="6"/>
        <v/>
      </c>
      <c r="AN31" s="216" t="str">
        <f t="shared" si="6"/>
        <v/>
      </c>
      <c r="AO31" s="216" t="str">
        <f t="shared" si="6"/>
        <v/>
      </c>
      <c r="AP31" s="216" t="str">
        <f t="shared" si="6"/>
        <v/>
      </c>
      <c r="AQ31" s="216" t="str">
        <f t="shared" si="6"/>
        <v/>
      </c>
      <c r="AR31" s="216" t="str">
        <f t="shared" si="6"/>
        <v/>
      </c>
      <c r="AS31" s="216" t="str">
        <f t="shared" si="6"/>
        <v/>
      </c>
      <c r="AT31" s="216" t="str">
        <f t="shared" si="6"/>
        <v/>
      </c>
      <c r="AU31" s="216" t="str">
        <f t="shared" si="6"/>
        <v/>
      </c>
      <c r="AV31" s="216" t="str">
        <f t="shared" si="6"/>
        <v/>
      </c>
      <c r="AW31" s="216" t="str">
        <f t="shared" si="6"/>
        <v/>
      </c>
      <c r="AX31" s="216" t="str">
        <f t="shared" si="6"/>
        <v/>
      </c>
      <c r="AY31" s="216" t="str">
        <f t="shared" si="6"/>
        <v/>
      </c>
      <c r="AZ31" s="216" t="str">
        <f t="shared" si="6"/>
        <v/>
      </c>
      <c r="BA31" s="216" t="str">
        <f t="shared" si="6"/>
        <v/>
      </c>
      <c r="BB31" s="216" t="str">
        <f t="shared" si="6"/>
        <v/>
      </c>
      <c r="BC31" s="216" t="str">
        <f t="shared" si="6"/>
        <v/>
      </c>
      <c r="BD31" s="216" t="str">
        <f t="shared" si="6"/>
        <v/>
      </c>
      <c r="BE31" s="216" t="str">
        <f t="shared" si="6"/>
        <v/>
      </c>
      <c r="BF31" s="216" t="str">
        <f t="shared" si="6"/>
        <v/>
      </c>
      <c r="BG31" s="216" t="str">
        <f t="shared" si="6"/>
        <v/>
      </c>
      <c r="BH31" s="216" t="str">
        <f t="shared" si="6"/>
        <v/>
      </c>
      <c r="BI31" s="216" t="str">
        <f t="shared" si="6"/>
        <v/>
      </c>
      <c r="BJ31" s="216" t="str">
        <f t="shared" si="6"/>
        <v/>
      </c>
      <c r="BK31" s="216" t="str">
        <f t="shared" si="6"/>
        <v/>
      </c>
      <c r="BL31" s="216" t="str">
        <f t="shared" si="6"/>
        <v/>
      </c>
      <c r="BM31" s="216" t="str">
        <f t="shared" si="6"/>
        <v/>
      </c>
      <c r="BN31" s="216" t="str">
        <f t="shared" si="6"/>
        <v/>
      </c>
      <c r="BO31" s="216" t="str">
        <f t="shared" si="6"/>
        <v/>
      </c>
      <c r="BP31" s="216" t="str">
        <f t="shared" si="6"/>
        <v/>
      </c>
      <c r="BQ31" s="216" t="str">
        <f t="shared" si="6"/>
        <v/>
      </c>
      <c r="BR31" s="216" t="str">
        <f t="shared" si="6"/>
        <v/>
      </c>
      <c r="BS31" s="216" t="str">
        <f t="shared" si="6"/>
        <v/>
      </c>
    </row>
    <row r="32" spans="1:71" ht="18.75" x14ac:dyDescent="0.3">
      <c r="A32" s="21"/>
      <c r="F32"/>
      <c r="G32" s="216" t="str">
        <f>IF(COUNTIF(H32:BS32,"E"),"ERROR","OK")</f>
        <v>OK</v>
      </c>
      <c r="H32" s="216" t="str">
        <f>IF(H31="","O",IF(ISERROR(VLOOKUP(H31,Lists!$K$2:$K$60,1,FALSE)),"E","O"))</f>
        <v>O</v>
      </c>
      <c r="I32" s="216" t="str">
        <f>IF(I31="","O",IF(ISERROR(VLOOKUP(I31,Lists!$K$2:$K$60,1,FALSE)),"E","O"))</f>
        <v>O</v>
      </c>
      <c r="J32" s="216" t="str">
        <f>IF(J31="","O",IF(ISERROR(VLOOKUP(J31,Lists!$K$2:$K$60,1,FALSE)),"E","O"))</f>
        <v>O</v>
      </c>
      <c r="K32" s="216" t="str">
        <f>IF(K31="","O",IF(ISERROR(VLOOKUP(K31,Lists!$K$2:$K$60,1,FALSE)),"E","O"))</f>
        <v>O</v>
      </c>
      <c r="L32" s="216" t="str">
        <f>IF(L31="","O",IF(ISERROR(VLOOKUP(L31,Lists!$K$2:$K$60,1,FALSE)),"E","O"))</f>
        <v>O</v>
      </c>
      <c r="M32" s="216" t="str">
        <f>IF(M31="","O",IF(ISERROR(VLOOKUP(M31,Lists!$K$2:$K$60,1,FALSE)),"E","O"))</f>
        <v>O</v>
      </c>
      <c r="N32" s="216" t="str">
        <f>IF(N31="","O",IF(ISERROR(VLOOKUP(N31,Lists!$K$2:$K$60,1,FALSE)),"E","O"))</f>
        <v>O</v>
      </c>
      <c r="O32" s="216" t="str">
        <f>IF(O31="","O",IF(ISERROR(VLOOKUP(O31,Lists!$K$2:$K$60,1,FALSE)),"E","O"))</f>
        <v>O</v>
      </c>
      <c r="P32" s="216" t="str">
        <f>IF(P31="","O",IF(ISERROR(VLOOKUP(P31,Lists!$K$2:$K$60,1,FALSE)),"E","O"))</f>
        <v>O</v>
      </c>
      <c r="Q32" s="216" t="str">
        <f>IF(Q31="","O",IF(ISERROR(VLOOKUP(Q31,Lists!$K$2:$K$60,1,FALSE)),"E","O"))</f>
        <v>O</v>
      </c>
      <c r="R32" s="216" t="str">
        <f>IF(R31="","O",IF(ISERROR(VLOOKUP(R31,Lists!$K$2:$K$60,1,FALSE)),"E","O"))</f>
        <v>O</v>
      </c>
      <c r="S32" s="216" t="str">
        <f>IF(S31="","O",IF(ISERROR(VLOOKUP(S31,Lists!$K$2:$K$60,1,FALSE)),"E","O"))</f>
        <v>O</v>
      </c>
      <c r="T32" s="216" t="str">
        <f>IF(T31="","O",IF(ISERROR(VLOOKUP(T31,Lists!$K$2:$K$60,1,FALSE)),"E","O"))</f>
        <v>O</v>
      </c>
      <c r="U32" s="216" t="str">
        <f>IF(U31="","O",IF(ISERROR(VLOOKUP(U31,Lists!$K$2:$K$60,1,FALSE)),"E","O"))</f>
        <v>O</v>
      </c>
      <c r="V32" s="216" t="str">
        <f>IF(V31="","O",IF(ISERROR(VLOOKUP(V31,Lists!$K$2:$K$60,1,FALSE)),"E","O"))</f>
        <v>O</v>
      </c>
      <c r="W32" s="216" t="str">
        <f>IF(W31="","O",IF(ISERROR(VLOOKUP(W31,Lists!$K$2:$K$60,1,FALSE)),"E","O"))</f>
        <v>O</v>
      </c>
      <c r="X32" s="216" t="str">
        <f>IF(X31="","O",IF(ISERROR(VLOOKUP(X31,Lists!$K$2:$K$60,1,FALSE)),"E","O"))</f>
        <v>O</v>
      </c>
      <c r="Y32" s="216" t="str">
        <f>IF(Y31="","O",IF(ISERROR(VLOOKUP(Y31,Lists!$K$2:$K$60,1,FALSE)),"E","O"))</f>
        <v>O</v>
      </c>
      <c r="Z32" s="216" t="str">
        <f>IF(Z31="","O",IF(ISERROR(VLOOKUP(Z31,Lists!$K$2:$K$60,1,FALSE)),"E","O"))</f>
        <v>O</v>
      </c>
      <c r="AA32" s="216" t="str">
        <f>IF(AA31="","O",IF(ISERROR(VLOOKUP(AA31,Lists!$K$2:$K$60,1,FALSE)),"E","O"))</f>
        <v>O</v>
      </c>
      <c r="AB32" s="216" t="str">
        <f>IF(AB31="","O",IF(ISERROR(VLOOKUP(AB31,Lists!$K$2:$K$60,1,FALSE)),"E","O"))</f>
        <v>O</v>
      </c>
      <c r="AC32" s="216" t="str">
        <f>IF(AC31="","O",IF(ISERROR(VLOOKUP(AC31,Lists!$K$2:$K$60,1,FALSE)),"E","O"))</f>
        <v>O</v>
      </c>
      <c r="AD32" s="216" t="str">
        <f>IF(AD31="","O",IF(ISERROR(VLOOKUP(AD31,Lists!$K$2:$K$60,1,FALSE)),"E","O"))</f>
        <v>O</v>
      </c>
      <c r="AE32" s="216" t="str">
        <f>IF(AE31="","O",IF(ISERROR(VLOOKUP(AE31,Lists!$K$2:$K$60,1,FALSE)),"E","O"))</f>
        <v>O</v>
      </c>
      <c r="AF32" s="216" t="str">
        <f>IF(AF31="","O",IF(ISERROR(VLOOKUP(AF31,Lists!$K$2:$K$60,1,FALSE)),"E","O"))</f>
        <v>O</v>
      </c>
      <c r="AG32" s="216" t="str">
        <f>IF(AG31="","O",IF(ISERROR(VLOOKUP(AG31,Lists!$K$2:$K$60,1,FALSE)),"E","O"))</f>
        <v>O</v>
      </c>
      <c r="AH32" s="216" t="str">
        <f>IF(AH31="","O",IF(ISERROR(VLOOKUP(AH31,Lists!$K$2:$K$60,1,FALSE)),"E","O"))</f>
        <v>O</v>
      </c>
      <c r="AI32" s="216" t="str">
        <f>IF(AI31="","O",IF(ISERROR(VLOOKUP(AI31,Lists!$K$2:$K$60,1,FALSE)),"E","O"))</f>
        <v>O</v>
      </c>
      <c r="AJ32" s="216" t="str">
        <f>IF(AJ31="","O",IF(ISERROR(VLOOKUP(AJ31,Lists!$K$2:$K$60,1,FALSE)),"E","O"))</f>
        <v>O</v>
      </c>
      <c r="AK32" s="216" t="str">
        <f>IF(AK31="","O",IF(ISERROR(VLOOKUP(AK31,Lists!$K$2:$K$60,1,FALSE)),"E","O"))</f>
        <v>O</v>
      </c>
      <c r="AL32" s="216" t="str">
        <f>IF(AL31="","O",IF(ISERROR(VLOOKUP(AL31,Lists!$K$2:$K$60,1,FALSE)),"E","O"))</f>
        <v>O</v>
      </c>
      <c r="AM32" s="216" t="str">
        <f>IF(AM31="","O",IF(ISERROR(VLOOKUP(AM31,Lists!$K$2:$K$60,1,FALSE)),"E","O"))</f>
        <v>O</v>
      </c>
      <c r="AN32" s="216" t="str">
        <f>IF(AN31="","O",IF(ISERROR(VLOOKUP(AN31,Lists!$K$2:$K$60,1,FALSE)),"E","O"))</f>
        <v>O</v>
      </c>
      <c r="AO32" s="216" t="str">
        <f>IF(AO31="","O",IF(ISERROR(VLOOKUP(AO31,Lists!$K$2:$K$60,1,FALSE)),"E","O"))</f>
        <v>O</v>
      </c>
      <c r="AP32" s="216" t="str">
        <f>IF(AP31="","O",IF(ISERROR(VLOOKUP(AP31,Lists!$K$2:$K$60,1,FALSE)),"E","O"))</f>
        <v>O</v>
      </c>
      <c r="AQ32" s="216" t="str">
        <f>IF(AQ31="","O",IF(ISERROR(VLOOKUP(AQ31,Lists!$K$2:$K$60,1,FALSE)),"E","O"))</f>
        <v>O</v>
      </c>
      <c r="AR32" s="216" t="str">
        <f>IF(AR31="","O",IF(ISERROR(VLOOKUP(AR31,Lists!$K$2:$K$60,1,FALSE)),"E","O"))</f>
        <v>O</v>
      </c>
      <c r="AS32" s="216" t="str">
        <f>IF(AS31="","O",IF(ISERROR(VLOOKUP(AS31,Lists!$K$2:$K$60,1,FALSE)),"E","O"))</f>
        <v>O</v>
      </c>
      <c r="AT32" s="216" t="str">
        <f>IF(AT31="","O",IF(ISERROR(VLOOKUP(AT31,Lists!$K$2:$K$60,1,FALSE)),"E","O"))</f>
        <v>O</v>
      </c>
      <c r="AU32" s="216" t="str">
        <f>IF(AU31="","O",IF(ISERROR(VLOOKUP(AU31,Lists!$K$2:$K$60,1,FALSE)),"E","O"))</f>
        <v>O</v>
      </c>
      <c r="AV32" s="216" t="str">
        <f>IF(AV31="","O",IF(ISERROR(VLOOKUP(AV31,Lists!$K$2:$K$60,1,FALSE)),"E","O"))</f>
        <v>O</v>
      </c>
      <c r="AW32" s="216" t="str">
        <f>IF(AW31="","O",IF(ISERROR(VLOOKUP(AW31,Lists!$K$2:$K$60,1,FALSE)),"E","O"))</f>
        <v>O</v>
      </c>
      <c r="AX32" s="216" t="str">
        <f>IF(AX31="","O",IF(ISERROR(VLOOKUP(AX31,Lists!$K$2:$K$60,1,FALSE)),"E","O"))</f>
        <v>O</v>
      </c>
      <c r="AY32" s="216" t="str">
        <f>IF(AY31="","O",IF(ISERROR(VLOOKUP(AY31,Lists!$K$2:$K$60,1,FALSE)),"E","O"))</f>
        <v>O</v>
      </c>
      <c r="AZ32" s="216" t="str">
        <f>IF(AZ31="","O",IF(ISERROR(VLOOKUP(AZ31,Lists!$K$2:$K$60,1,FALSE)),"E","O"))</f>
        <v>O</v>
      </c>
      <c r="BA32" s="216" t="str">
        <f>IF(BA31="","O",IF(ISERROR(VLOOKUP(BA31,Lists!$K$2:$K$60,1,FALSE)),"E","O"))</f>
        <v>O</v>
      </c>
      <c r="BB32" s="216" t="str">
        <f>IF(BB31="","O",IF(ISERROR(VLOOKUP(BB31,Lists!$K$2:$K$60,1,FALSE)),"E","O"))</f>
        <v>O</v>
      </c>
      <c r="BC32" s="216" t="str">
        <f>IF(BC31="","O",IF(ISERROR(VLOOKUP(BC31,Lists!$K$2:$K$60,1,FALSE)),"E","O"))</f>
        <v>O</v>
      </c>
      <c r="BD32" s="216" t="str">
        <f>IF(BD31="","O",IF(ISERROR(VLOOKUP(BD31,Lists!$K$2:$K$60,1,FALSE)),"E","O"))</f>
        <v>O</v>
      </c>
      <c r="BE32" s="216" t="str">
        <f>IF(BE31="","O",IF(ISERROR(VLOOKUP(BE31,Lists!$K$2:$K$60,1,FALSE)),"E","O"))</f>
        <v>O</v>
      </c>
      <c r="BF32" s="216" t="str">
        <f>IF(BF31="","O",IF(ISERROR(VLOOKUP(BF31,Lists!$K$2:$K$60,1,FALSE)),"E","O"))</f>
        <v>O</v>
      </c>
      <c r="BG32" s="216" t="str">
        <f>IF(BG31="","O",IF(ISERROR(VLOOKUP(BG31,Lists!$K$2:$K$60,1,FALSE)),"E","O"))</f>
        <v>O</v>
      </c>
      <c r="BH32" s="216" t="str">
        <f>IF(BH31="","O",IF(ISERROR(VLOOKUP(BH31,Lists!$K$2:$K$60,1,FALSE)),"E","O"))</f>
        <v>O</v>
      </c>
      <c r="BI32" s="216" t="str">
        <f>IF(BI31="","O",IF(ISERROR(VLOOKUP(BI31,Lists!$K$2:$K$60,1,FALSE)),"E","O"))</f>
        <v>O</v>
      </c>
      <c r="BJ32" s="216" t="str">
        <f>IF(BJ31="","O",IF(ISERROR(VLOOKUP(BJ31,Lists!$K$2:$K$60,1,FALSE)),"E","O"))</f>
        <v>O</v>
      </c>
      <c r="BK32" s="216" t="str">
        <f>IF(BK31="","O",IF(ISERROR(VLOOKUP(BK31,Lists!$K$2:$K$60,1,FALSE)),"E","O"))</f>
        <v>O</v>
      </c>
      <c r="BL32" s="216" t="str">
        <f>IF(BL31="","O",IF(ISERROR(VLOOKUP(BL31,Lists!$K$2:$K$60,1,FALSE)),"E","O"))</f>
        <v>O</v>
      </c>
      <c r="BM32" s="216" t="str">
        <f>IF(BM31="","O",IF(ISERROR(VLOOKUP(BM31,Lists!$K$2:$K$60,1,FALSE)),"E","O"))</f>
        <v>O</v>
      </c>
      <c r="BN32" s="216" t="str">
        <f>IF(BN31="","O",IF(ISERROR(VLOOKUP(BN31,Lists!$K$2:$K$60,1,FALSE)),"E","O"))</f>
        <v>O</v>
      </c>
      <c r="BO32" s="216" t="str">
        <f>IF(BO31="","O",IF(ISERROR(VLOOKUP(BO31,Lists!$K$2:$K$60,1,FALSE)),"E","O"))</f>
        <v>O</v>
      </c>
      <c r="BP32" s="216" t="str">
        <f>IF(BP31="","O",IF(ISERROR(VLOOKUP(BP31,Lists!$K$2:$K$60,1,FALSE)),"E","O"))</f>
        <v>O</v>
      </c>
      <c r="BQ32" s="216" t="str">
        <f>IF(BQ31="","O",IF(ISERROR(VLOOKUP(BQ31,Lists!$K$2:$K$60,1,FALSE)),"E","O"))</f>
        <v>O</v>
      </c>
      <c r="BR32" s="216" t="str">
        <f>IF(BR31="","O",IF(ISERROR(VLOOKUP(BR31,Lists!$K$2:$K$60,1,FALSE)),"E","O"))</f>
        <v>O</v>
      </c>
      <c r="BS32" s="216" t="str">
        <f>IF(BS31="","O",IF(ISERROR(VLOOKUP(BS31,Lists!$K$2:$K$60,1,FALSE)),"E","O"))</f>
        <v>O</v>
      </c>
    </row>
    <row r="33" spans="1:71" ht="18.75" x14ac:dyDescent="0.3">
      <c r="A33" s="21"/>
      <c r="B33" s="131" t="str">
        <f>SUBSTITUTE(B31," ","")</f>
        <v/>
      </c>
      <c r="C33" s="130" t="str">
        <f>IF(B33="","",IF(ISERR(FIND("@",B33,1)),"ERROR",RIGHT(B33,LEN(B33)-FIND("@",B33,1))))</f>
        <v/>
      </c>
      <c r="F33"/>
      <c r="G33" s="216" t="str">
        <f>IF(B33="","OK",IF(G34="OK",IF(ISERR(FIND(".",C33,2)),"ERROR",IF(LEN(C33)&lt;4,"ERROR","OK"))))</f>
        <v>OK</v>
      </c>
      <c r="H33" s="216" t="str">
        <f>MID($C33,H$2,1)</f>
        <v/>
      </c>
      <c r="I33" s="216" t="str">
        <f t="shared" ref="I33:BS41" si="7">MID($C33,I$2,1)</f>
        <v/>
      </c>
      <c r="J33" s="216" t="str">
        <f t="shared" si="7"/>
        <v/>
      </c>
      <c r="K33" s="216" t="str">
        <f t="shared" si="7"/>
        <v/>
      </c>
      <c r="L33" s="216" t="str">
        <f t="shared" si="7"/>
        <v/>
      </c>
      <c r="M33" s="216" t="str">
        <f t="shared" si="7"/>
        <v/>
      </c>
      <c r="N33" s="216" t="str">
        <f t="shared" si="7"/>
        <v/>
      </c>
      <c r="O33" s="216" t="str">
        <f t="shared" si="7"/>
        <v/>
      </c>
      <c r="P33" s="216" t="str">
        <f t="shared" si="7"/>
        <v/>
      </c>
      <c r="Q33" s="216" t="str">
        <f t="shared" si="7"/>
        <v/>
      </c>
      <c r="R33" s="216" t="str">
        <f t="shared" si="7"/>
        <v/>
      </c>
      <c r="S33" s="216" t="str">
        <f t="shared" si="7"/>
        <v/>
      </c>
      <c r="T33" s="216" t="str">
        <f t="shared" si="7"/>
        <v/>
      </c>
      <c r="U33" s="216" t="str">
        <f t="shared" si="7"/>
        <v/>
      </c>
      <c r="V33" s="216" t="str">
        <f t="shared" si="7"/>
        <v/>
      </c>
      <c r="W33" s="216" t="str">
        <f t="shared" si="7"/>
        <v/>
      </c>
      <c r="X33" s="216" t="str">
        <f t="shared" si="7"/>
        <v/>
      </c>
      <c r="Y33" s="216" t="str">
        <f t="shared" si="7"/>
        <v/>
      </c>
      <c r="Z33" s="216" t="str">
        <f t="shared" si="7"/>
        <v/>
      </c>
      <c r="AA33" s="216" t="str">
        <f t="shared" si="7"/>
        <v/>
      </c>
      <c r="AB33" s="216" t="str">
        <f t="shared" si="7"/>
        <v/>
      </c>
      <c r="AC33" s="216" t="str">
        <f t="shared" si="7"/>
        <v/>
      </c>
      <c r="AD33" s="216" t="str">
        <f t="shared" si="7"/>
        <v/>
      </c>
      <c r="AE33" s="216" t="str">
        <f t="shared" si="7"/>
        <v/>
      </c>
      <c r="AF33" s="216" t="str">
        <f t="shared" si="7"/>
        <v/>
      </c>
      <c r="AG33" s="216" t="str">
        <f t="shared" si="7"/>
        <v/>
      </c>
      <c r="AH33" s="216" t="str">
        <f t="shared" si="7"/>
        <v/>
      </c>
      <c r="AI33" s="216" t="str">
        <f t="shared" si="7"/>
        <v/>
      </c>
      <c r="AJ33" s="216" t="str">
        <f t="shared" si="7"/>
        <v/>
      </c>
      <c r="AK33" s="216" t="str">
        <f t="shared" si="7"/>
        <v/>
      </c>
      <c r="AL33" s="216" t="str">
        <f t="shared" si="7"/>
        <v/>
      </c>
      <c r="AM33" s="216" t="str">
        <f t="shared" si="7"/>
        <v/>
      </c>
      <c r="AN33" s="216" t="str">
        <f t="shared" si="7"/>
        <v/>
      </c>
      <c r="AO33" s="216" t="str">
        <f t="shared" si="7"/>
        <v/>
      </c>
      <c r="AP33" s="216" t="str">
        <f t="shared" si="7"/>
        <v/>
      </c>
      <c r="AQ33" s="216" t="str">
        <f t="shared" si="7"/>
        <v/>
      </c>
      <c r="AR33" s="216" t="str">
        <f t="shared" si="7"/>
        <v/>
      </c>
      <c r="AS33" s="216" t="str">
        <f t="shared" si="7"/>
        <v/>
      </c>
      <c r="AT33" s="216" t="str">
        <f t="shared" si="7"/>
        <v/>
      </c>
      <c r="AU33" s="216" t="str">
        <f t="shared" si="7"/>
        <v/>
      </c>
      <c r="AV33" s="216" t="str">
        <f t="shared" si="7"/>
        <v/>
      </c>
      <c r="AW33" s="216" t="str">
        <f t="shared" si="7"/>
        <v/>
      </c>
      <c r="AX33" s="216" t="str">
        <f t="shared" si="7"/>
        <v/>
      </c>
      <c r="AY33" s="216" t="str">
        <f t="shared" si="7"/>
        <v/>
      </c>
      <c r="AZ33" s="216" t="str">
        <f t="shared" si="7"/>
        <v/>
      </c>
      <c r="BA33" s="216" t="str">
        <f t="shared" si="7"/>
        <v/>
      </c>
      <c r="BB33" s="216" t="str">
        <f t="shared" si="7"/>
        <v/>
      </c>
      <c r="BC33" s="216" t="str">
        <f t="shared" si="7"/>
        <v/>
      </c>
      <c r="BD33" s="216" t="str">
        <f t="shared" si="7"/>
        <v/>
      </c>
      <c r="BE33" s="216" t="str">
        <f t="shared" si="7"/>
        <v/>
      </c>
      <c r="BF33" s="216" t="str">
        <f t="shared" si="7"/>
        <v/>
      </c>
      <c r="BG33" s="216" t="str">
        <f t="shared" si="7"/>
        <v/>
      </c>
      <c r="BH33" s="216" t="str">
        <f t="shared" si="7"/>
        <v/>
      </c>
      <c r="BI33" s="216" t="str">
        <f t="shared" si="7"/>
        <v/>
      </c>
      <c r="BJ33" s="216" t="str">
        <f t="shared" si="7"/>
        <v/>
      </c>
      <c r="BK33" s="216" t="str">
        <f t="shared" si="7"/>
        <v/>
      </c>
      <c r="BL33" s="216" t="str">
        <f t="shared" si="7"/>
        <v/>
      </c>
      <c r="BM33" s="216" t="str">
        <f t="shared" si="7"/>
        <v/>
      </c>
      <c r="BN33" s="216" t="str">
        <f t="shared" si="7"/>
        <v/>
      </c>
      <c r="BO33" s="216" t="str">
        <f t="shared" si="7"/>
        <v/>
      </c>
      <c r="BP33" s="216" t="str">
        <f t="shared" si="7"/>
        <v/>
      </c>
      <c r="BQ33" s="216" t="str">
        <f t="shared" si="7"/>
        <v/>
      </c>
      <c r="BR33" s="216" t="str">
        <f t="shared" si="7"/>
        <v/>
      </c>
      <c r="BS33" s="216" t="str">
        <f t="shared" si="7"/>
        <v/>
      </c>
    </row>
    <row r="34" spans="1:71" ht="19.5" thickBot="1" x14ac:dyDescent="0.35">
      <c r="A34" s="21"/>
      <c r="D34" s="21"/>
      <c r="E34" s="21"/>
      <c r="F34"/>
      <c r="G34" s="216" t="str">
        <f>IF(COUNTIF(H34:BS34,"E"),"ERROR","OK")</f>
        <v>OK</v>
      </c>
      <c r="H34" s="216" t="str">
        <f>IF(H33="","O",IF(ISERROR(VLOOKUP(H33,Lists!$K$2:$K$60,1,FALSE)),"E","O"))</f>
        <v>O</v>
      </c>
      <c r="I34" s="216" t="str">
        <f>IF(I33="","O",IF(ISERROR(VLOOKUP(I33,Lists!$K$2:$K$60,1,FALSE)),"E","O"))</f>
        <v>O</v>
      </c>
      <c r="J34" s="216" t="str">
        <f>IF(J33="","O",IF(ISERROR(VLOOKUP(J33,Lists!$K$2:$K$60,1,FALSE)),"E","O"))</f>
        <v>O</v>
      </c>
      <c r="K34" s="216" t="str">
        <f>IF(K33="","O",IF(ISERROR(VLOOKUP(K33,Lists!$K$2:$K$60,1,FALSE)),"E","O"))</f>
        <v>O</v>
      </c>
      <c r="L34" s="216" t="str">
        <f>IF(L33="","O",IF(ISERROR(VLOOKUP(L33,Lists!$K$2:$K$60,1,FALSE)),"E","O"))</f>
        <v>O</v>
      </c>
      <c r="M34" s="216" t="str">
        <f>IF(M33="","O",IF(ISERROR(VLOOKUP(M33,Lists!$K$2:$K$60,1,FALSE)),"E","O"))</f>
        <v>O</v>
      </c>
      <c r="N34" s="216" t="str">
        <f>IF(N33="","O",IF(ISERROR(VLOOKUP(N33,Lists!$K$2:$K$60,1,FALSE)),"E","O"))</f>
        <v>O</v>
      </c>
      <c r="O34" s="216" t="str">
        <f>IF(O33="","O",IF(ISERROR(VLOOKUP(O33,Lists!$K$2:$K$60,1,FALSE)),"E","O"))</f>
        <v>O</v>
      </c>
      <c r="P34" s="216" t="str">
        <f>IF(P33="","O",IF(ISERROR(VLOOKUP(P33,Lists!$K$2:$K$60,1,FALSE)),"E","O"))</f>
        <v>O</v>
      </c>
      <c r="Q34" s="216" t="str">
        <f>IF(Q33="","O",IF(ISERROR(VLOOKUP(Q33,Lists!$K$2:$K$60,1,FALSE)),"E","O"))</f>
        <v>O</v>
      </c>
      <c r="R34" s="216" t="str">
        <f>IF(R33="","O",IF(ISERROR(VLOOKUP(R33,Lists!$K$2:$K$60,1,FALSE)),"E","O"))</f>
        <v>O</v>
      </c>
      <c r="S34" s="216" t="str">
        <f>IF(S33="","O",IF(ISERROR(VLOOKUP(S33,Lists!$K$2:$K$60,1,FALSE)),"E","O"))</f>
        <v>O</v>
      </c>
      <c r="T34" s="216" t="str">
        <f>IF(T33="","O",IF(ISERROR(VLOOKUP(T33,Lists!$K$2:$K$60,1,FALSE)),"E","O"))</f>
        <v>O</v>
      </c>
      <c r="U34" s="216" t="str">
        <f>IF(U33="","O",IF(ISERROR(VLOOKUP(U33,Lists!$K$2:$K$60,1,FALSE)),"E","O"))</f>
        <v>O</v>
      </c>
      <c r="V34" s="216" t="str">
        <f>IF(V33="","O",IF(ISERROR(VLOOKUP(V33,Lists!$K$2:$K$60,1,FALSE)),"E","O"))</f>
        <v>O</v>
      </c>
      <c r="W34" s="216" t="str">
        <f>IF(W33="","O",IF(ISERROR(VLOOKUP(W33,Lists!$K$2:$K$60,1,FALSE)),"E","O"))</f>
        <v>O</v>
      </c>
      <c r="X34" s="216" t="str">
        <f>IF(X33="","O",IF(ISERROR(VLOOKUP(X33,Lists!$K$2:$K$60,1,FALSE)),"E","O"))</f>
        <v>O</v>
      </c>
      <c r="Y34" s="216" t="str">
        <f>IF(Y33="","O",IF(ISERROR(VLOOKUP(Y33,Lists!$K$2:$K$60,1,FALSE)),"E","O"))</f>
        <v>O</v>
      </c>
      <c r="Z34" s="216" t="str">
        <f>IF(Z33="","O",IF(ISERROR(VLOOKUP(Z33,Lists!$K$2:$K$60,1,FALSE)),"E","O"))</f>
        <v>O</v>
      </c>
      <c r="AA34" s="216" t="str">
        <f>IF(AA33="","O",IF(ISERROR(VLOOKUP(AA33,Lists!$K$2:$K$60,1,FALSE)),"E","O"))</f>
        <v>O</v>
      </c>
      <c r="AB34" s="216" t="str">
        <f>IF(AB33="","O",IF(ISERROR(VLOOKUP(AB33,Lists!$K$2:$K$60,1,FALSE)),"E","O"))</f>
        <v>O</v>
      </c>
      <c r="AC34" s="216" t="str">
        <f>IF(AC33="","O",IF(ISERROR(VLOOKUP(AC33,Lists!$K$2:$K$60,1,FALSE)),"E","O"))</f>
        <v>O</v>
      </c>
      <c r="AD34" s="216" t="str">
        <f>IF(AD33="","O",IF(ISERROR(VLOOKUP(AD33,Lists!$K$2:$K$60,1,FALSE)),"E","O"))</f>
        <v>O</v>
      </c>
      <c r="AE34" s="216" t="str">
        <f>IF(AE33="","O",IF(ISERROR(VLOOKUP(AE33,Lists!$K$2:$K$60,1,FALSE)),"E","O"))</f>
        <v>O</v>
      </c>
      <c r="AF34" s="216" t="str">
        <f>IF(AF33="","O",IF(ISERROR(VLOOKUP(AF33,Lists!$K$2:$K$60,1,FALSE)),"E","O"))</f>
        <v>O</v>
      </c>
      <c r="AG34" s="216" t="str">
        <f>IF(AG33="","O",IF(ISERROR(VLOOKUP(AG33,Lists!$K$2:$K$60,1,FALSE)),"E","O"))</f>
        <v>O</v>
      </c>
      <c r="AH34" s="216" t="str">
        <f>IF(AH33="","O",IF(ISERROR(VLOOKUP(AH33,Lists!$K$2:$K$60,1,FALSE)),"E","O"))</f>
        <v>O</v>
      </c>
      <c r="AI34" s="216" t="str">
        <f>IF(AI33="","O",IF(ISERROR(VLOOKUP(AI33,Lists!$K$2:$K$60,1,FALSE)),"E","O"))</f>
        <v>O</v>
      </c>
      <c r="AJ34" s="216" t="str">
        <f>IF(AJ33="","O",IF(ISERROR(VLOOKUP(AJ33,Lists!$K$2:$K$60,1,FALSE)),"E","O"))</f>
        <v>O</v>
      </c>
      <c r="AK34" s="216" t="str">
        <f>IF(AK33="","O",IF(ISERROR(VLOOKUP(AK33,Lists!$K$2:$K$60,1,FALSE)),"E","O"))</f>
        <v>O</v>
      </c>
      <c r="AL34" s="216" t="str">
        <f>IF(AL33="","O",IF(ISERROR(VLOOKUP(AL33,Lists!$K$2:$K$60,1,FALSE)),"E","O"))</f>
        <v>O</v>
      </c>
      <c r="AM34" s="216" t="str">
        <f>IF(AM33="","O",IF(ISERROR(VLOOKUP(AM33,Lists!$K$2:$K$60,1,FALSE)),"E","O"))</f>
        <v>O</v>
      </c>
      <c r="AN34" s="216" t="str">
        <f>IF(AN33="","O",IF(ISERROR(VLOOKUP(AN33,Lists!$K$2:$K$60,1,FALSE)),"E","O"))</f>
        <v>O</v>
      </c>
      <c r="AO34" s="216" t="str">
        <f>IF(AO33="","O",IF(ISERROR(VLOOKUP(AO33,Lists!$K$2:$K$60,1,FALSE)),"E","O"))</f>
        <v>O</v>
      </c>
      <c r="AP34" s="216" t="str">
        <f>IF(AP33="","O",IF(ISERROR(VLOOKUP(AP33,Lists!$K$2:$K$60,1,FALSE)),"E","O"))</f>
        <v>O</v>
      </c>
      <c r="AQ34" s="216" t="str">
        <f>IF(AQ33="","O",IF(ISERROR(VLOOKUP(AQ33,Lists!$K$2:$K$60,1,FALSE)),"E","O"))</f>
        <v>O</v>
      </c>
      <c r="AR34" s="216" t="str">
        <f>IF(AR33="","O",IF(ISERROR(VLOOKUP(AR33,Lists!$K$2:$K$60,1,FALSE)),"E","O"))</f>
        <v>O</v>
      </c>
      <c r="AS34" s="216" t="str">
        <f>IF(AS33="","O",IF(ISERROR(VLOOKUP(AS33,Lists!$K$2:$K$60,1,FALSE)),"E","O"))</f>
        <v>O</v>
      </c>
      <c r="AT34" s="216" t="str">
        <f>IF(AT33="","O",IF(ISERROR(VLOOKUP(AT33,Lists!$K$2:$K$60,1,FALSE)),"E","O"))</f>
        <v>O</v>
      </c>
      <c r="AU34" s="216" t="str">
        <f>IF(AU33="","O",IF(ISERROR(VLOOKUP(AU33,Lists!$K$2:$K$60,1,FALSE)),"E","O"))</f>
        <v>O</v>
      </c>
      <c r="AV34" s="216" t="str">
        <f>IF(AV33="","O",IF(ISERROR(VLOOKUP(AV33,Lists!$K$2:$K$60,1,FALSE)),"E","O"))</f>
        <v>O</v>
      </c>
      <c r="AW34" s="216" t="str">
        <f>IF(AW33="","O",IF(ISERROR(VLOOKUP(AW33,Lists!$K$2:$K$60,1,FALSE)),"E","O"))</f>
        <v>O</v>
      </c>
      <c r="AX34" s="216" t="str">
        <f>IF(AX33="","O",IF(ISERROR(VLOOKUP(AX33,Lists!$K$2:$K$60,1,FALSE)),"E","O"))</f>
        <v>O</v>
      </c>
      <c r="AY34" s="216" t="str">
        <f>IF(AY33="","O",IF(ISERROR(VLOOKUP(AY33,Lists!$K$2:$K$60,1,FALSE)),"E","O"))</f>
        <v>O</v>
      </c>
      <c r="AZ34" s="216" t="str">
        <f>IF(AZ33="","O",IF(ISERROR(VLOOKUP(AZ33,Lists!$K$2:$K$60,1,FALSE)),"E","O"))</f>
        <v>O</v>
      </c>
      <c r="BA34" s="216" t="str">
        <f>IF(BA33="","O",IF(ISERROR(VLOOKUP(BA33,Lists!$K$2:$K$60,1,FALSE)),"E","O"))</f>
        <v>O</v>
      </c>
      <c r="BB34" s="216" t="str">
        <f>IF(BB33="","O",IF(ISERROR(VLOOKUP(BB33,Lists!$K$2:$K$60,1,FALSE)),"E","O"))</f>
        <v>O</v>
      </c>
      <c r="BC34" s="216" t="str">
        <f>IF(BC33="","O",IF(ISERROR(VLOOKUP(BC33,Lists!$K$2:$K$60,1,FALSE)),"E","O"))</f>
        <v>O</v>
      </c>
      <c r="BD34" s="216" t="str">
        <f>IF(BD33="","O",IF(ISERROR(VLOOKUP(BD33,Lists!$K$2:$K$60,1,FALSE)),"E","O"))</f>
        <v>O</v>
      </c>
      <c r="BE34" s="216" t="str">
        <f>IF(BE33="","O",IF(ISERROR(VLOOKUP(BE33,Lists!$K$2:$K$60,1,FALSE)),"E","O"))</f>
        <v>O</v>
      </c>
      <c r="BF34" s="216" t="str">
        <f>IF(BF33="","O",IF(ISERROR(VLOOKUP(BF33,Lists!$K$2:$K$60,1,FALSE)),"E","O"))</f>
        <v>O</v>
      </c>
      <c r="BG34" s="216" t="str">
        <f>IF(BG33="","O",IF(ISERROR(VLOOKUP(BG33,Lists!$K$2:$K$60,1,FALSE)),"E","O"))</f>
        <v>O</v>
      </c>
      <c r="BH34" s="216" t="str">
        <f>IF(BH33="","O",IF(ISERROR(VLOOKUP(BH33,Lists!$K$2:$K$60,1,FALSE)),"E","O"))</f>
        <v>O</v>
      </c>
      <c r="BI34" s="216" t="str">
        <f>IF(BI33="","O",IF(ISERROR(VLOOKUP(BI33,Lists!$K$2:$K$60,1,FALSE)),"E","O"))</f>
        <v>O</v>
      </c>
      <c r="BJ34" s="216" t="str">
        <f>IF(BJ33="","O",IF(ISERROR(VLOOKUP(BJ33,Lists!$K$2:$K$60,1,FALSE)),"E","O"))</f>
        <v>O</v>
      </c>
      <c r="BK34" s="216" t="str">
        <f>IF(BK33="","O",IF(ISERROR(VLOOKUP(BK33,Lists!$K$2:$K$60,1,FALSE)),"E","O"))</f>
        <v>O</v>
      </c>
      <c r="BL34" s="216" t="str">
        <f>IF(BL33="","O",IF(ISERROR(VLOOKUP(BL33,Lists!$K$2:$K$60,1,FALSE)),"E","O"))</f>
        <v>O</v>
      </c>
      <c r="BM34" s="216" t="str">
        <f>IF(BM33="","O",IF(ISERROR(VLOOKUP(BM33,Lists!$K$2:$K$60,1,FALSE)),"E","O"))</f>
        <v>O</v>
      </c>
      <c r="BN34" s="216" t="str">
        <f>IF(BN33="","O",IF(ISERROR(VLOOKUP(BN33,Lists!$K$2:$K$60,1,FALSE)),"E","O"))</f>
        <v>O</v>
      </c>
      <c r="BO34" s="216" t="str">
        <f>IF(BO33="","O",IF(ISERROR(VLOOKUP(BO33,Lists!$K$2:$K$60,1,FALSE)),"E","O"))</f>
        <v>O</v>
      </c>
      <c r="BP34" s="216" t="str">
        <f>IF(BP33="","O",IF(ISERROR(VLOOKUP(BP33,Lists!$K$2:$K$60,1,FALSE)),"E","O"))</f>
        <v>O</v>
      </c>
      <c r="BQ34" s="216" t="str">
        <f>IF(BQ33="","O",IF(ISERROR(VLOOKUP(BQ33,Lists!$K$2:$K$60,1,FALSE)),"E","O"))</f>
        <v>O</v>
      </c>
      <c r="BR34" s="216" t="str">
        <f>IF(BR33="","O",IF(ISERROR(VLOOKUP(BR33,Lists!$K$2:$K$60,1,FALSE)),"E","O"))</f>
        <v>O</v>
      </c>
      <c r="BS34" s="216" t="str">
        <f>IF(BS33="","O",IF(ISERROR(VLOOKUP(BS33,Lists!$K$2:$K$60,1,FALSE)),"E","O"))</f>
        <v>O</v>
      </c>
    </row>
    <row r="35" spans="1:71" ht="19.5" thickBot="1" x14ac:dyDescent="0.35">
      <c r="A35" s="21" t="s">
        <v>61</v>
      </c>
      <c r="B35" s="244" t="str">
        <f>YOUR_DATA!B17</f>
        <v>BE124.533.454</v>
      </c>
      <c r="C35" s="130" t="str">
        <f>SUBSTITUTE(B35," ","")</f>
        <v>BE124.533.454</v>
      </c>
      <c r="D35" s="20" t="str">
        <f>IF(YOUR_DATA!B17="","EMPTY","OK")</f>
        <v>OK</v>
      </c>
      <c r="E35" s="20" t="str">
        <f>IF(D35="OK",IF(LEN(C35)&gt;64,"MAX 64 CHARS",D35),D35)</f>
        <v>OK</v>
      </c>
      <c r="F35" s="216" t="str">
        <f>IF(YOUR_DATA!B17="","OK",IF(AND(F37="OK",CHECK!G35="OK"),"OK","ERROR"))</f>
        <v>OK</v>
      </c>
      <c r="G35" s="216" t="str">
        <f>IF(LEN(C35)&gt;7,"OK","ERROR")</f>
        <v>OK</v>
      </c>
      <c r="H35" s="216" t="str">
        <f>MID($C35,H$2,1)</f>
        <v>B</v>
      </c>
      <c r="I35" s="216" t="str">
        <f t="shared" si="7"/>
        <v>E</v>
      </c>
      <c r="J35" s="216" t="str">
        <f t="shared" si="7"/>
        <v>1</v>
      </c>
      <c r="K35" s="216" t="str">
        <f t="shared" si="7"/>
        <v>2</v>
      </c>
      <c r="L35" s="216" t="str">
        <f t="shared" si="7"/>
        <v>4</v>
      </c>
      <c r="M35" s="216" t="str">
        <f t="shared" si="7"/>
        <v>.</v>
      </c>
      <c r="N35" s="216" t="str">
        <f t="shared" si="7"/>
        <v>5</v>
      </c>
      <c r="O35" s="216" t="str">
        <f t="shared" si="7"/>
        <v>3</v>
      </c>
      <c r="P35" s="216" t="str">
        <f t="shared" si="7"/>
        <v>3</v>
      </c>
      <c r="Q35" s="216" t="str">
        <f t="shared" si="7"/>
        <v>.</v>
      </c>
      <c r="R35" s="216" t="str">
        <f t="shared" si="7"/>
        <v>4</v>
      </c>
      <c r="S35" s="216" t="str">
        <f t="shared" si="7"/>
        <v>5</v>
      </c>
      <c r="T35" s="216" t="str">
        <f t="shared" si="7"/>
        <v>4</v>
      </c>
      <c r="U35" s="216" t="str">
        <f t="shared" si="7"/>
        <v/>
      </c>
      <c r="V35" s="216" t="str">
        <f t="shared" si="7"/>
        <v/>
      </c>
      <c r="W35" s="216" t="str">
        <f t="shared" si="7"/>
        <v/>
      </c>
      <c r="X35" s="216" t="str">
        <f t="shared" si="7"/>
        <v/>
      </c>
      <c r="Y35" s="216" t="str">
        <f t="shared" si="7"/>
        <v/>
      </c>
      <c r="Z35" s="216" t="str">
        <f t="shared" si="7"/>
        <v/>
      </c>
      <c r="AA35" s="216" t="str">
        <f t="shared" si="7"/>
        <v/>
      </c>
      <c r="AB35" s="216" t="str">
        <f t="shared" si="7"/>
        <v/>
      </c>
      <c r="AC35" s="216" t="str">
        <f t="shared" si="7"/>
        <v/>
      </c>
      <c r="AD35" s="216" t="str">
        <f t="shared" si="7"/>
        <v/>
      </c>
      <c r="AE35" s="216" t="str">
        <f t="shared" si="7"/>
        <v/>
      </c>
      <c r="AF35" s="216" t="str">
        <f t="shared" si="7"/>
        <v/>
      </c>
      <c r="AG35" s="216" t="str">
        <f t="shared" si="7"/>
        <v/>
      </c>
      <c r="AH35" s="216" t="str">
        <f t="shared" si="7"/>
        <v/>
      </c>
      <c r="AI35" s="216" t="str">
        <f t="shared" si="7"/>
        <v/>
      </c>
      <c r="AJ35" s="216" t="str">
        <f t="shared" si="7"/>
        <v/>
      </c>
      <c r="AK35" s="216" t="str">
        <f t="shared" si="7"/>
        <v/>
      </c>
      <c r="AL35" s="216" t="str">
        <f t="shared" si="7"/>
        <v/>
      </c>
      <c r="AM35" s="216" t="str">
        <f t="shared" si="7"/>
        <v/>
      </c>
      <c r="AN35" s="216" t="str">
        <f t="shared" si="7"/>
        <v/>
      </c>
      <c r="AO35" s="216" t="str">
        <f t="shared" si="7"/>
        <v/>
      </c>
      <c r="AP35" s="216" t="str">
        <f t="shared" si="7"/>
        <v/>
      </c>
      <c r="AQ35" s="216" t="str">
        <f t="shared" si="7"/>
        <v/>
      </c>
      <c r="AR35" s="216" t="str">
        <f t="shared" si="7"/>
        <v/>
      </c>
      <c r="AS35" s="216" t="str">
        <f t="shared" si="7"/>
        <v/>
      </c>
      <c r="AT35" s="216" t="str">
        <f t="shared" si="7"/>
        <v/>
      </c>
      <c r="AU35" s="216" t="str">
        <f t="shared" si="7"/>
        <v/>
      </c>
      <c r="AV35" s="216" t="str">
        <f t="shared" si="7"/>
        <v/>
      </c>
      <c r="AW35" s="216" t="str">
        <f t="shared" si="7"/>
        <v/>
      </c>
      <c r="AX35" s="216" t="str">
        <f t="shared" si="7"/>
        <v/>
      </c>
      <c r="AY35" s="216" t="str">
        <f t="shared" si="7"/>
        <v/>
      </c>
      <c r="AZ35" s="216" t="str">
        <f t="shared" si="7"/>
        <v/>
      </c>
      <c r="BA35" s="216" t="str">
        <f t="shared" si="7"/>
        <v/>
      </c>
      <c r="BB35" s="216" t="str">
        <f t="shared" si="7"/>
        <v/>
      </c>
      <c r="BC35" s="216" t="str">
        <f t="shared" si="7"/>
        <v/>
      </c>
      <c r="BD35" s="216" t="str">
        <f t="shared" si="7"/>
        <v/>
      </c>
      <c r="BE35" s="216" t="str">
        <f t="shared" si="7"/>
        <v/>
      </c>
      <c r="BF35" s="216" t="str">
        <f t="shared" si="7"/>
        <v/>
      </c>
      <c r="BG35" s="216" t="str">
        <f t="shared" si="7"/>
        <v/>
      </c>
      <c r="BH35" s="216" t="str">
        <f t="shared" si="7"/>
        <v/>
      </c>
      <c r="BI35" s="216" t="str">
        <f t="shared" si="7"/>
        <v/>
      </c>
      <c r="BJ35" s="216" t="str">
        <f t="shared" si="7"/>
        <v/>
      </c>
      <c r="BK35" s="216" t="str">
        <f t="shared" si="7"/>
        <v/>
      </c>
      <c r="BL35" s="216" t="str">
        <f t="shared" si="7"/>
        <v/>
      </c>
      <c r="BM35" s="216" t="str">
        <f t="shared" si="7"/>
        <v/>
      </c>
      <c r="BN35" s="216" t="str">
        <f t="shared" si="7"/>
        <v/>
      </c>
      <c r="BO35" s="216" t="str">
        <f t="shared" si="7"/>
        <v/>
      </c>
      <c r="BP35" s="216" t="str">
        <f t="shared" si="7"/>
        <v/>
      </c>
      <c r="BQ35" s="216" t="str">
        <f t="shared" si="7"/>
        <v/>
      </c>
      <c r="BR35" s="216" t="str">
        <f t="shared" si="7"/>
        <v/>
      </c>
      <c r="BS35" s="216" t="str">
        <f t="shared" si="7"/>
        <v/>
      </c>
    </row>
    <row r="36" spans="1:71" ht="19.5" thickBot="1" x14ac:dyDescent="0.35">
      <c r="A36" s="21"/>
      <c r="B36" s="124"/>
      <c r="C36" s="124"/>
      <c r="D36" s="124"/>
      <c r="E36" s="124"/>
      <c r="F36"/>
      <c r="G36" s="216" t="str">
        <f>IF(COUNTIF(H36:BS36,"E"),"ERROR","OK")</f>
        <v>OK</v>
      </c>
      <c r="H36" s="216" t="str">
        <f>IF(H35="","O",IF(ISERROR(VLOOKUP(H35,Lists!$L$2:$L$60,1,FALSE)),"E","O"))</f>
        <v>O</v>
      </c>
      <c r="I36" s="216" t="str">
        <f>IF(I35="","O",IF(ISERROR(VLOOKUP(I35,Lists!$L$2:$L$60,1,FALSE)),"E","O"))</f>
        <v>O</v>
      </c>
      <c r="J36" s="216" t="str">
        <f>IF(J35="","O",IF(ISERROR(VLOOKUP(J35,Lists!$L$2:$L$60,1,FALSE)),"E","O"))</f>
        <v>O</v>
      </c>
      <c r="K36" s="216" t="str">
        <f>IF(K35="","O",IF(ISERROR(VLOOKUP(K35,Lists!$L$2:$L$60,1,FALSE)),"E","O"))</f>
        <v>O</v>
      </c>
      <c r="L36" s="216" t="str">
        <f>IF(L35="","O",IF(ISERROR(VLOOKUP(L35,Lists!$L$2:$L$60,1,FALSE)),"E","O"))</f>
        <v>O</v>
      </c>
      <c r="M36" s="216" t="str">
        <f>IF(M35="","O",IF(ISERROR(VLOOKUP(M35,Lists!$L$2:$L$60,1,FALSE)),"E","O"))</f>
        <v>O</v>
      </c>
      <c r="N36" s="216" t="str">
        <f>IF(N35="","O",IF(ISERROR(VLOOKUP(N35,Lists!$L$2:$L$60,1,FALSE)),"E","O"))</f>
        <v>O</v>
      </c>
      <c r="O36" s="216" t="str">
        <f>IF(O35="","O",IF(ISERROR(VLOOKUP(O35,Lists!$L$2:$L$60,1,FALSE)),"E","O"))</f>
        <v>O</v>
      </c>
      <c r="P36" s="216" t="str">
        <f>IF(P35="","O",IF(ISERROR(VLOOKUP(P35,Lists!$L$2:$L$60,1,FALSE)),"E","O"))</f>
        <v>O</v>
      </c>
      <c r="Q36" s="216" t="str">
        <f>IF(Q35="","O",IF(ISERROR(VLOOKUP(Q35,Lists!$L$2:$L$60,1,FALSE)),"E","O"))</f>
        <v>O</v>
      </c>
      <c r="R36" s="216" t="str">
        <f>IF(R35="","O",IF(ISERROR(VLOOKUP(R35,Lists!$L$2:$L$60,1,FALSE)),"E","O"))</f>
        <v>O</v>
      </c>
      <c r="S36" s="216" t="str">
        <f>IF(S35="","O",IF(ISERROR(VLOOKUP(S35,Lists!$L$2:$L$60,1,FALSE)),"E","O"))</f>
        <v>O</v>
      </c>
      <c r="T36" s="216" t="str">
        <f>IF(T35="","O",IF(ISERROR(VLOOKUP(T35,Lists!$L$2:$L$60,1,FALSE)),"E","O"))</f>
        <v>O</v>
      </c>
      <c r="U36" s="216" t="str">
        <f>IF(U35="","O",IF(ISERROR(VLOOKUP(U35,Lists!$L$2:$L$60,1,FALSE)),"E","O"))</f>
        <v>O</v>
      </c>
      <c r="V36" s="216" t="str">
        <f>IF(V35="","O",IF(ISERROR(VLOOKUP(V35,Lists!$L$2:$L$60,1,FALSE)),"E","O"))</f>
        <v>O</v>
      </c>
      <c r="W36" s="216" t="str">
        <f>IF(W35="","O",IF(ISERROR(VLOOKUP(W35,Lists!$L$2:$L$60,1,FALSE)),"E","O"))</f>
        <v>O</v>
      </c>
      <c r="X36" s="216" t="str">
        <f>IF(X35="","O",IF(ISERROR(VLOOKUP(X35,Lists!$L$2:$L$60,1,FALSE)),"E","O"))</f>
        <v>O</v>
      </c>
      <c r="Y36" s="216" t="str">
        <f>IF(Y35="","O",IF(ISERROR(VLOOKUP(Y35,Lists!$L$2:$L$60,1,FALSE)),"E","O"))</f>
        <v>O</v>
      </c>
      <c r="Z36" s="216" t="str">
        <f>IF(Z35="","O",IF(ISERROR(VLOOKUP(Z35,Lists!$L$2:$L$60,1,FALSE)),"E","O"))</f>
        <v>O</v>
      </c>
      <c r="AA36" s="216" t="str">
        <f>IF(AA35="","O",IF(ISERROR(VLOOKUP(AA35,Lists!$L$2:$L$60,1,FALSE)),"E","O"))</f>
        <v>O</v>
      </c>
      <c r="AB36" s="216" t="str">
        <f>IF(AB35="","O",IF(ISERROR(VLOOKUP(AB35,Lists!$L$2:$L$60,1,FALSE)),"E","O"))</f>
        <v>O</v>
      </c>
      <c r="AC36" s="216" t="str">
        <f>IF(AC35="","O",IF(ISERROR(VLOOKUP(AC35,Lists!$L$2:$L$60,1,FALSE)),"E","O"))</f>
        <v>O</v>
      </c>
      <c r="AD36" s="216" t="str">
        <f>IF(AD35="","O",IF(ISERROR(VLOOKUP(AD35,Lists!$L$2:$L$60,1,FALSE)),"E","O"))</f>
        <v>O</v>
      </c>
      <c r="AE36" s="216" t="str">
        <f>IF(AE35="","O",IF(ISERROR(VLOOKUP(AE35,Lists!$L$2:$L$60,1,FALSE)),"E","O"))</f>
        <v>O</v>
      </c>
      <c r="AF36" s="216" t="str">
        <f>IF(AF35="","O",IF(ISERROR(VLOOKUP(AF35,Lists!$L$2:$L$60,1,FALSE)),"E","O"))</f>
        <v>O</v>
      </c>
      <c r="AG36" s="216" t="str">
        <f>IF(AG35="","O",IF(ISERROR(VLOOKUP(AG35,Lists!$L$2:$L$60,1,FALSE)),"E","O"))</f>
        <v>O</v>
      </c>
      <c r="AH36" s="216" t="str">
        <f>IF(AH35="","O",IF(ISERROR(VLOOKUP(AH35,Lists!$L$2:$L$60,1,FALSE)),"E","O"))</f>
        <v>O</v>
      </c>
      <c r="AI36" s="216" t="str">
        <f>IF(AI35="","O",IF(ISERROR(VLOOKUP(AI35,Lists!$L$2:$L$60,1,FALSE)),"E","O"))</f>
        <v>O</v>
      </c>
      <c r="AJ36" s="216" t="str">
        <f>IF(AJ35="","O",IF(ISERROR(VLOOKUP(AJ35,Lists!$L$2:$L$60,1,FALSE)),"E","O"))</f>
        <v>O</v>
      </c>
      <c r="AK36" s="216" t="str">
        <f>IF(AK35="","O",IF(ISERROR(VLOOKUP(AK35,Lists!$L$2:$L$60,1,FALSE)),"E","O"))</f>
        <v>O</v>
      </c>
      <c r="AL36" s="216" t="str">
        <f>IF(AL35="","O",IF(ISERROR(VLOOKUP(AL35,Lists!$L$2:$L$60,1,FALSE)),"E","O"))</f>
        <v>O</v>
      </c>
      <c r="AM36" s="216" t="str">
        <f>IF(AM35="","O",IF(ISERROR(VLOOKUP(AM35,Lists!$L$2:$L$60,1,FALSE)),"E","O"))</f>
        <v>O</v>
      </c>
      <c r="AN36" s="216" t="str">
        <f>IF(AN35="","O",IF(ISERROR(VLOOKUP(AN35,Lists!$L$2:$L$60,1,FALSE)),"E","O"))</f>
        <v>O</v>
      </c>
      <c r="AO36" s="216" t="str">
        <f>IF(AO35="","O",IF(ISERROR(VLOOKUP(AO35,Lists!$L$2:$L$60,1,FALSE)),"E","O"))</f>
        <v>O</v>
      </c>
      <c r="AP36" s="216" t="str">
        <f>IF(AP35="","O",IF(ISERROR(VLOOKUP(AP35,Lists!$L$2:$L$60,1,FALSE)),"E","O"))</f>
        <v>O</v>
      </c>
      <c r="AQ36" s="216" t="str">
        <f>IF(AQ35="","O",IF(ISERROR(VLOOKUP(AQ35,Lists!$L$2:$L$60,1,FALSE)),"E","O"))</f>
        <v>O</v>
      </c>
      <c r="AR36" s="216" t="str">
        <f>IF(AR35="","O",IF(ISERROR(VLOOKUP(AR35,Lists!$L$2:$L$60,1,FALSE)),"E","O"))</f>
        <v>O</v>
      </c>
      <c r="AS36" s="216" t="str">
        <f>IF(AS35="","O",IF(ISERROR(VLOOKUP(AS35,Lists!$L$2:$L$60,1,FALSE)),"E","O"))</f>
        <v>O</v>
      </c>
      <c r="AT36" s="216" t="str">
        <f>IF(AT35="","O",IF(ISERROR(VLOOKUP(AT35,Lists!$L$2:$L$60,1,FALSE)),"E","O"))</f>
        <v>O</v>
      </c>
      <c r="AU36" s="216" t="str">
        <f>IF(AU35="","O",IF(ISERROR(VLOOKUP(AU35,Lists!$L$2:$L$60,1,FALSE)),"E","O"))</f>
        <v>O</v>
      </c>
      <c r="AV36" s="216" t="str">
        <f>IF(AV35="","O",IF(ISERROR(VLOOKUP(AV35,Lists!$L$2:$L$60,1,FALSE)),"E","O"))</f>
        <v>O</v>
      </c>
      <c r="AW36" s="216" t="str">
        <f>IF(AW35="","O",IF(ISERROR(VLOOKUP(AW35,Lists!$L$2:$L$60,1,FALSE)),"E","O"))</f>
        <v>O</v>
      </c>
      <c r="AX36" s="216" t="str">
        <f>IF(AX35="","O",IF(ISERROR(VLOOKUP(AX35,Lists!$L$2:$L$60,1,FALSE)),"E","O"))</f>
        <v>O</v>
      </c>
      <c r="AY36" s="216" t="str">
        <f>IF(AY35="","O",IF(ISERROR(VLOOKUP(AY35,Lists!$L$2:$L$60,1,FALSE)),"E","O"))</f>
        <v>O</v>
      </c>
      <c r="AZ36" s="216" t="str">
        <f>IF(AZ35="","O",IF(ISERROR(VLOOKUP(AZ35,Lists!$L$2:$L$60,1,FALSE)),"E","O"))</f>
        <v>O</v>
      </c>
      <c r="BA36" s="216" t="str">
        <f>IF(BA35="","O",IF(ISERROR(VLOOKUP(BA35,Lists!$L$2:$L$60,1,FALSE)),"E","O"))</f>
        <v>O</v>
      </c>
      <c r="BB36" s="216" t="str">
        <f>IF(BB35="","O",IF(ISERROR(VLOOKUP(BB35,Lists!$L$2:$L$60,1,FALSE)),"E","O"))</f>
        <v>O</v>
      </c>
      <c r="BC36" s="216" t="str">
        <f>IF(BC35="","O",IF(ISERROR(VLOOKUP(BC35,Lists!$L$2:$L$60,1,FALSE)),"E","O"))</f>
        <v>O</v>
      </c>
      <c r="BD36" s="216" t="str">
        <f>IF(BD35="","O",IF(ISERROR(VLOOKUP(BD35,Lists!$L$2:$L$60,1,FALSE)),"E","O"))</f>
        <v>O</v>
      </c>
      <c r="BE36" s="216" t="str">
        <f>IF(BE35="","O",IF(ISERROR(VLOOKUP(BE35,Lists!$L$2:$L$60,1,FALSE)),"E","O"))</f>
        <v>O</v>
      </c>
      <c r="BF36" s="216" t="str">
        <f>IF(BF35="","O",IF(ISERROR(VLOOKUP(BF35,Lists!$L$2:$L$60,1,FALSE)),"E","O"))</f>
        <v>O</v>
      </c>
      <c r="BG36" s="216" t="str">
        <f>IF(BG35="","O",IF(ISERROR(VLOOKUP(BG35,Lists!$L$2:$L$60,1,FALSE)),"E","O"))</f>
        <v>O</v>
      </c>
      <c r="BH36" s="216" t="str">
        <f>IF(BH35="","O",IF(ISERROR(VLOOKUP(BH35,Lists!$L$2:$L$60,1,FALSE)),"E","O"))</f>
        <v>O</v>
      </c>
      <c r="BI36" s="216" t="str">
        <f>IF(BI35="","O",IF(ISERROR(VLOOKUP(BI35,Lists!$L$2:$L$60,1,FALSE)),"E","O"))</f>
        <v>O</v>
      </c>
      <c r="BJ36" s="216" t="str">
        <f>IF(BJ35="","O",IF(ISERROR(VLOOKUP(BJ35,Lists!$L$2:$L$60,1,FALSE)),"E","O"))</f>
        <v>O</v>
      </c>
      <c r="BK36" s="216" t="str">
        <f>IF(BK35="","O",IF(ISERROR(VLOOKUP(BK35,Lists!$L$2:$L$60,1,FALSE)),"E","O"))</f>
        <v>O</v>
      </c>
      <c r="BL36" s="216" t="str">
        <f>IF(BL35="","O",IF(ISERROR(VLOOKUP(BL35,Lists!$L$2:$L$60,1,FALSE)),"E","O"))</f>
        <v>O</v>
      </c>
      <c r="BM36" s="216" t="str">
        <f>IF(BM35="","O",IF(ISERROR(VLOOKUP(BM35,Lists!$L$2:$L$60,1,FALSE)),"E","O"))</f>
        <v>O</v>
      </c>
      <c r="BN36" s="216" t="str">
        <f>IF(BN35="","O",IF(ISERROR(VLOOKUP(BN35,Lists!$L$2:$L$60,1,FALSE)),"E","O"))</f>
        <v>O</v>
      </c>
      <c r="BO36" s="216" t="str">
        <f>IF(BO35="","O",IF(ISERROR(VLOOKUP(BO35,Lists!$L$2:$L$60,1,FALSE)),"E","O"))</f>
        <v>O</v>
      </c>
      <c r="BP36" s="216" t="str">
        <f>IF(BP35="","O",IF(ISERROR(VLOOKUP(BP35,Lists!$L$2:$L$60,1,FALSE)),"E","O"))</f>
        <v>O</v>
      </c>
      <c r="BQ36" s="216" t="str">
        <f>IF(BQ35="","O",IF(ISERROR(VLOOKUP(BQ35,Lists!$L$2:$L$60,1,FALSE)),"E","O"))</f>
        <v>O</v>
      </c>
      <c r="BR36" s="216" t="str">
        <f>IF(BR35="","O",IF(ISERROR(VLOOKUP(BR35,Lists!$L$2:$L$60,1,FALSE)),"E","O"))</f>
        <v>O</v>
      </c>
      <c r="BS36" s="216" t="str">
        <f>IF(BS35="","O",IF(ISERROR(VLOOKUP(BS35,Lists!$L$2:$L$60,1,FALSE)),"E","O"))</f>
        <v>O</v>
      </c>
    </row>
    <row r="37" spans="1:71" ht="19.5" thickBot="1" x14ac:dyDescent="0.35">
      <c r="A37" s="21" t="s">
        <v>62</v>
      </c>
      <c r="B37" s="244" t="str">
        <f>YOUR_DATA!G17</f>
        <v>axa bbe-22</v>
      </c>
      <c r="C37" s="130" t="str">
        <f>SUBSTITUTE(B37," ","")</f>
        <v>axabbe-22</v>
      </c>
      <c r="D37" s="20" t="str">
        <f>IF(YOUR_DATA!G17="","EMPTY","OK")</f>
        <v>OK</v>
      </c>
      <c r="E37" s="20" t="str">
        <f>IF(D37="OK",IF(LEN(C37)&gt;64,"MAX 64 CHARS",D37),D37)</f>
        <v>OK</v>
      </c>
      <c r="F37" t="str">
        <f>IF(YOUR_DATA!G17="","OK",CHECK!G37)</f>
        <v>OK</v>
      </c>
      <c r="G37" s="216" t="str">
        <f>IF(LEN(C37)&gt;5,"OK","ERROR")</f>
        <v>OK</v>
      </c>
      <c r="H37" s="216" t="str">
        <f>MID($C37,H$2,1)</f>
        <v>a</v>
      </c>
      <c r="I37" s="216" t="str">
        <f t="shared" si="7"/>
        <v>x</v>
      </c>
      <c r="J37" s="216" t="str">
        <f t="shared" si="7"/>
        <v>a</v>
      </c>
      <c r="K37" s="216" t="str">
        <f t="shared" si="7"/>
        <v>b</v>
      </c>
      <c r="L37" s="216" t="str">
        <f t="shared" si="7"/>
        <v>b</v>
      </c>
      <c r="M37" s="216" t="str">
        <f t="shared" si="7"/>
        <v>e</v>
      </c>
      <c r="N37" s="216" t="str">
        <f t="shared" si="7"/>
        <v>-</v>
      </c>
      <c r="O37" s="216" t="str">
        <f t="shared" si="7"/>
        <v>2</v>
      </c>
      <c r="P37" s="216" t="str">
        <f t="shared" si="7"/>
        <v>2</v>
      </c>
      <c r="Q37" s="216" t="str">
        <f t="shared" si="7"/>
        <v/>
      </c>
      <c r="R37" s="216" t="str">
        <f t="shared" si="7"/>
        <v/>
      </c>
      <c r="S37" s="216" t="str">
        <f t="shared" si="7"/>
        <v/>
      </c>
      <c r="T37" s="216" t="str">
        <f t="shared" si="7"/>
        <v/>
      </c>
      <c r="U37" s="216" t="str">
        <f t="shared" si="7"/>
        <v/>
      </c>
      <c r="V37" s="216" t="str">
        <f t="shared" si="7"/>
        <v/>
      </c>
      <c r="W37" s="216" t="str">
        <f t="shared" si="7"/>
        <v/>
      </c>
      <c r="X37" s="216" t="str">
        <f t="shared" si="7"/>
        <v/>
      </c>
      <c r="Y37" s="216" t="str">
        <f t="shared" si="7"/>
        <v/>
      </c>
      <c r="Z37" s="216" t="str">
        <f t="shared" si="7"/>
        <v/>
      </c>
      <c r="AA37" s="216" t="str">
        <f t="shared" si="7"/>
        <v/>
      </c>
      <c r="AB37" s="216" t="str">
        <f t="shared" si="7"/>
        <v/>
      </c>
      <c r="AC37" s="216" t="str">
        <f t="shared" si="7"/>
        <v/>
      </c>
      <c r="AD37" s="216" t="str">
        <f t="shared" si="7"/>
        <v/>
      </c>
      <c r="AE37" s="216" t="str">
        <f t="shared" si="7"/>
        <v/>
      </c>
      <c r="AF37" s="216" t="str">
        <f t="shared" si="7"/>
        <v/>
      </c>
      <c r="AG37" s="216" t="str">
        <f t="shared" si="7"/>
        <v/>
      </c>
      <c r="AH37" s="216" t="str">
        <f t="shared" si="7"/>
        <v/>
      </c>
      <c r="AI37" s="216" t="str">
        <f t="shared" si="7"/>
        <v/>
      </c>
      <c r="AJ37" s="216" t="str">
        <f t="shared" si="7"/>
        <v/>
      </c>
      <c r="AK37" s="216" t="str">
        <f t="shared" si="7"/>
        <v/>
      </c>
      <c r="AL37" s="216" t="str">
        <f t="shared" si="7"/>
        <v/>
      </c>
      <c r="AM37" s="216" t="str">
        <f t="shared" si="7"/>
        <v/>
      </c>
      <c r="AN37" s="216" t="str">
        <f t="shared" si="7"/>
        <v/>
      </c>
      <c r="AO37" s="216" t="str">
        <f t="shared" si="7"/>
        <v/>
      </c>
      <c r="AP37" s="216" t="str">
        <f t="shared" si="7"/>
        <v/>
      </c>
      <c r="AQ37" s="216" t="str">
        <f t="shared" si="7"/>
        <v/>
      </c>
      <c r="AR37" s="216" t="str">
        <f t="shared" si="7"/>
        <v/>
      </c>
      <c r="AS37" s="216" t="str">
        <f t="shared" si="7"/>
        <v/>
      </c>
      <c r="AT37" s="216" t="str">
        <f t="shared" si="7"/>
        <v/>
      </c>
      <c r="AU37" s="216" t="str">
        <f t="shared" si="7"/>
        <v/>
      </c>
      <c r="AV37" s="216" t="str">
        <f t="shared" si="7"/>
        <v/>
      </c>
      <c r="AW37" s="216" t="str">
        <f t="shared" si="7"/>
        <v/>
      </c>
      <c r="AX37" s="216" t="str">
        <f t="shared" si="7"/>
        <v/>
      </c>
      <c r="AY37" s="216" t="str">
        <f t="shared" si="7"/>
        <v/>
      </c>
      <c r="AZ37" s="216" t="str">
        <f t="shared" si="7"/>
        <v/>
      </c>
      <c r="BA37" s="216" t="str">
        <f t="shared" si="7"/>
        <v/>
      </c>
      <c r="BB37" s="216" t="str">
        <f t="shared" si="7"/>
        <v/>
      </c>
      <c r="BC37" s="216" t="str">
        <f t="shared" si="7"/>
        <v/>
      </c>
      <c r="BD37" s="216" t="str">
        <f t="shared" si="7"/>
        <v/>
      </c>
      <c r="BE37" s="216" t="str">
        <f t="shared" si="7"/>
        <v/>
      </c>
      <c r="BF37" s="216" t="str">
        <f t="shared" si="7"/>
        <v/>
      </c>
      <c r="BG37" s="216" t="str">
        <f t="shared" si="7"/>
        <v/>
      </c>
      <c r="BH37" s="216" t="str">
        <f t="shared" si="7"/>
        <v/>
      </c>
      <c r="BI37" s="216" t="str">
        <f t="shared" si="7"/>
        <v/>
      </c>
      <c r="BJ37" s="216" t="str">
        <f t="shared" si="7"/>
        <v/>
      </c>
      <c r="BK37" s="216" t="str">
        <f t="shared" si="7"/>
        <v/>
      </c>
      <c r="BL37" s="216" t="str">
        <f t="shared" si="7"/>
        <v/>
      </c>
      <c r="BM37" s="216" t="str">
        <f t="shared" si="7"/>
        <v/>
      </c>
      <c r="BN37" s="216" t="str">
        <f t="shared" si="7"/>
        <v/>
      </c>
      <c r="BO37" s="216" t="str">
        <f t="shared" si="7"/>
        <v/>
      </c>
      <c r="BP37" s="216" t="str">
        <f t="shared" si="7"/>
        <v/>
      </c>
      <c r="BQ37" s="216" t="str">
        <f t="shared" si="7"/>
        <v/>
      </c>
      <c r="BR37" s="216" t="str">
        <f t="shared" si="7"/>
        <v/>
      </c>
      <c r="BS37" s="216" t="str">
        <f t="shared" si="7"/>
        <v/>
      </c>
    </row>
    <row r="38" spans="1:71" ht="19.5" thickBot="1" x14ac:dyDescent="0.35">
      <c r="A38" s="21"/>
      <c r="B38" s="124"/>
      <c r="C38" s="124"/>
      <c r="D38" s="124"/>
      <c r="E38" s="124"/>
      <c r="F38"/>
      <c r="G38" s="216" t="str">
        <f>IF(COUNTIF(H38:BS38,"E"),"ERROR","OK")</f>
        <v>OK</v>
      </c>
      <c r="H38" s="216" t="str">
        <f>IF(H37="","O",IF(ISERROR(VLOOKUP(H37,Lists!$M$2:$M$60,1,FALSE)),"E","O"))</f>
        <v>O</v>
      </c>
      <c r="I38" s="216" t="str">
        <f>IF(I37="","O",IF(ISERROR(VLOOKUP(I37,Lists!$M$2:$M$60,1,FALSE)),"E","O"))</f>
        <v>O</v>
      </c>
      <c r="J38" s="216" t="str">
        <f>IF(J37="","O",IF(ISERROR(VLOOKUP(J37,Lists!$M$2:$M$60,1,FALSE)),"E","O"))</f>
        <v>O</v>
      </c>
      <c r="K38" s="216" t="str">
        <f>IF(K37="","O",IF(ISERROR(VLOOKUP(K37,Lists!$M$2:$M$60,1,FALSE)),"E","O"))</f>
        <v>O</v>
      </c>
      <c r="L38" s="216" t="str">
        <f>IF(L37="","O",IF(ISERROR(VLOOKUP(L37,Lists!$M$2:$M$60,1,FALSE)),"E","O"))</f>
        <v>O</v>
      </c>
      <c r="M38" s="216" t="str">
        <f>IF(M37="","O",IF(ISERROR(VLOOKUP(M37,Lists!$M$2:$M$60,1,FALSE)),"E","O"))</f>
        <v>O</v>
      </c>
      <c r="N38" s="216" t="str">
        <f>IF(N37="","O",IF(ISERROR(VLOOKUP(N37,Lists!$M$2:$M$60,1,FALSE)),"E","O"))</f>
        <v>O</v>
      </c>
      <c r="O38" s="216" t="str">
        <f>IF(O37="","O",IF(ISERROR(VLOOKUP(O37,Lists!$M$2:$M$60,1,FALSE)),"E","O"))</f>
        <v>O</v>
      </c>
      <c r="P38" s="216" t="str">
        <f>IF(P37="","O",IF(ISERROR(VLOOKUP(P37,Lists!$M$2:$M$60,1,FALSE)),"E","O"))</f>
        <v>O</v>
      </c>
      <c r="Q38" s="216" t="str">
        <f>IF(Q37="","O",IF(ISERROR(VLOOKUP(Q37,Lists!$M$2:$M$60,1,FALSE)),"E","O"))</f>
        <v>O</v>
      </c>
      <c r="R38" s="216" t="str">
        <f>IF(R37="","O",IF(ISERROR(VLOOKUP(R37,Lists!$M$2:$M$60,1,FALSE)),"E","O"))</f>
        <v>O</v>
      </c>
      <c r="S38" s="216" t="str">
        <f>IF(S37="","O",IF(ISERROR(VLOOKUP(S37,Lists!$M$2:$M$60,1,FALSE)),"E","O"))</f>
        <v>O</v>
      </c>
      <c r="T38" s="216" t="str">
        <f>IF(T37="","O",IF(ISERROR(VLOOKUP(T37,Lists!$M$2:$M$60,1,FALSE)),"E","O"))</f>
        <v>O</v>
      </c>
      <c r="U38" s="216" t="str">
        <f>IF(U37="","O",IF(ISERROR(VLOOKUP(U37,Lists!$M$2:$M$60,1,FALSE)),"E","O"))</f>
        <v>O</v>
      </c>
      <c r="V38" s="216" t="str">
        <f>IF(V37="","O",IF(ISERROR(VLOOKUP(V37,Lists!$M$2:$M$60,1,FALSE)),"E","O"))</f>
        <v>O</v>
      </c>
      <c r="W38" s="216" t="str">
        <f>IF(W37="","O",IF(ISERROR(VLOOKUP(W37,Lists!$M$2:$M$60,1,FALSE)),"E","O"))</f>
        <v>O</v>
      </c>
      <c r="X38" s="216" t="str">
        <f>IF(X37="","O",IF(ISERROR(VLOOKUP(X37,Lists!$M$2:$M$60,1,FALSE)),"E","O"))</f>
        <v>O</v>
      </c>
      <c r="Y38" s="216" t="str">
        <f>IF(Y37="","O",IF(ISERROR(VLOOKUP(Y37,Lists!$M$2:$M$60,1,FALSE)),"E","O"))</f>
        <v>O</v>
      </c>
      <c r="Z38" s="216" t="str">
        <f>IF(Z37="","O",IF(ISERROR(VLOOKUP(Z37,Lists!$M$2:$M$60,1,FALSE)),"E","O"))</f>
        <v>O</v>
      </c>
      <c r="AA38" s="216" t="str">
        <f>IF(AA37="","O",IF(ISERROR(VLOOKUP(AA37,Lists!$M$2:$M$60,1,FALSE)),"E","O"))</f>
        <v>O</v>
      </c>
      <c r="AB38" s="216" t="str">
        <f>IF(AB37="","O",IF(ISERROR(VLOOKUP(AB37,Lists!$M$2:$M$60,1,FALSE)),"E","O"))</f>
        <v>O</v>
      </c>
      <c r="AC38" s="216" t="str">
        <f>IF(AC37="","O",IF(ISERROR(VLOOKUP(AC37,Lists!$M$2:$M$60,1,FALSE)),"E","O"))</f>
        <v>O</v>
      </c>
      <c r="AD38" s="216" t="str">
        <f>IF(AD37="","O",IF(ISERROR(VLOOKUP(AD37,Lists!$M$2:$M$60,1,FALSE)),"E","O"))</f>
        <v>O</v>
      </c>
      <c r="AE38" s="216" t="str">
        <f>IF(AE37="","O",IF(ISERROR(VLOOKUP(AE37,Lists!$M$2:$M$60,1,FALSE)),"E","O"))</f>
        <v>O</v>
      </c>
      <c r="AF38" s="216" t="str">
        <f>IF(AF37="","O",IF(ISERROR(VLOOKUP(AF37,Lists!$M$2:$M$60,1,FALSE)),"E","O"))</f>
        <v>O</v>
      </c>
      <c r="AG38" s="216" t="str">
        <f>IF(AG37="","O",IF(ISERROR(VLOOKUP(AG37,Lists!$M$2:$M$60,1,FALSE)),"E","O"))</f>
        <v>O</v>
      </c>
      <c r="AH38" s="216" t="str">
        <f>IF(AH37="","O",IF(ISERROR(VLOOKUP(AH37,Lists!$M$2:$M$60,1,FALSE)),"E","O"))</f>
        <v>O</v>
      </c>
      <c r="AI38" s="216" t="str">
        <f>IF(AI37="","O",IF(ISERROR(VLOOKUP(AI37,Lists!$M$2:$M$60,1,FALSE)),"E","O"))</f>
        <v>O</v>
      </c>
      <c r="AJ38" s="216" t="str">
        <f>IF(AJ37="","O",IF(ISERROR(VLOOKUP(AJ37,Lists!$M$2:$M$60,1,FALSE)),"E","O"))</f>
        <v>O</v>
      </c>
      <c r="AK38" s="216" t="str">
        <f>IF(AK37="","O",IF(ISERROR(VLOOKUP(AK37,Lists!$M$2:$M$60,1,FALSE)),"E","O"))</f>
        <v>O</v>
      </c>
      <c r="AL38" s="216" t="str">
        <f>IF(AL37="","O",IF(ISERROR(VLOOKUP(AL37,Lists!$M$2:$M$60,1,FALSE)),"E","O"))</f>
        <v>O</v>
      </c>
      <c r="AM38" s="216" t="str">
        <f>IF(AM37="","O",IF(ISERROR(VLOOKUP(AM37,Lists!$M$2:$M$60,1,FALSE)),"E","O"))</f>
        <v>O</v>
      </c>
      <c r="AN38" s="216" t="str">
        <f>IF(AN37="","O",IF(ISERROR(VLOOKUP(AN37,Lists!$M$2:$M$60,1,FALSE)),"E","O"))</f>
        <v>O</v>
      </c>
      <c r="AO38" s="216" t="str">
        <f>IF(AO37="","O",IF(ISERROR(VLOOKUP(AO37,Lists!$M$2:$M$60,1,FALSE)),"E","O"))</f>
        <v>O</v>
      </c>
      <c r="AP38" s="216" t="str">
        <f>IF(AP37="","O",IF(ISERROR(VLOOKUP(AP37,Lists!$M$2:$M$60,1,FALSE)),"E","O"))</f>
        <v>O</v>
      </c>
      <c r="AQ38" s="216" t="str">
        <f>IF(AQ37="","O",IF(ISERROR(VLOOKUP(AQ37,Lists!$M$2:$M$60,1,FALSE)),"E","O"))</f>
        <v>O</v>
      </c>
      <c r="AR38" s="216" t="str">
        <f>IF(AR37="","O",IF(ISERROR(VLOOKUP(AR37,Lists!$M$2:$M$60,1,FALSE)),"E","O"))</f>
        <v>O</v>
      </c>
      <c r="AS38" s="216" t="str">
        <f>IF(AS37="","O",IF(ISERROR(VLOOKUP(AS37,Lists!$M$2:$M$60,1,FALSE)),"E","O"))</f>
        <v>O</v>
      </c>
      <c r="AT38" s="216" t="str">
        <f>IF(AT37="","O",IF(ISERROR(VLOOKUP(AT37,Lists!$M$2:$M$60,1,FALSE)),"E","O"))</f>
        <v>O</v>
      </c>
      <c r="AU38" s="216" t="str">
        <f>IF(AU37="","O",IF(ISERROR(VLOOKUP(AU37,Lists!$M$2:$M$60,1,FALSE)),"E","O"))</f>
        <v>O</v>
      </c>
      <c r="AV38" s="216" t="str">
        <f>IF(AV37="","O",IF(ISERROR(VLOOKUP(AV37,Lists!$M$2:$M$60,1,FALSE)),"E","O"))</f>
        <v>O</v>
      </c>
      <c r="AW38" s="216" t="str">
        <f>IF(AW37="","O",IF(ISERROR(VLOOKUP(AW37,Lists!$M$2:$M$60,1,FALSE)),"E","O"))</f>
        <v>O</v>
      </c>
      <c r="AX38" s="216" t="str">
        <f>IF(AX37="","O",IF(ISERROR(VLOOKUP(AX37,Lists!$M$2:$M$60,1,FALSE)),"E","O"))</f>
        <v>O</v>
      </c>
      <c r="AY38" s="216" t="str">
        <f>IF(AY37="","O",IF(ISERROR(VLOOKUP(AY37,Lists!$M$2:$M$60,1,FALSE)),"E","O"))</f>
        <v>O</v>
      </c>
      <c r="AZ38" s="216" t="str">
        <f>IF(AZ37="","O",IF(ISERROR(VLOOKUP(AZ37,Lists!$M$2:$M$60,1,FALSE)),"E","O"))</f>
        <v>O</v>
      </c>
      <c r="BA38" s="216" t="str">
        <f>IF(BA37="","O",IF(ISERROR(VLOOKUP(BA37,Lists!$M$2:$M$60,1,FALSE)),"E","O"))</f>
        <v>O</v>
      </c>
      <c r="BB38" s="216" t="str">
        <f>IF(BB37="","O",IF(ISERROR(VLOOKUP(BB37,Lists!$M$2:$M$60,1,FALSE)),"E","O"))</f>
        <v>O</v>
      </c>
      <c r="BC38" s="216" t="str">
        <f>IF(BC37="","O",IF(ISERROR(VLOOKUP(BC37,Lists!$M$2:$M$60,1,FALSE)),"E","O"))</f>
        <v>O</v>
      </c>
      <c r="BD38" s="216" t="str">
        <f>IF(BD37="","O",IF(ISERROR(VLOOKUP(BD37,Lists!$M$2:$M$60,1,FALSE)),"E","O"))</f>
        <v>O</v>
      </c>
      <c r="BE38" s="216" t="str">
        <f>IF(BE37="","O",IF(ISERROR(VLOOKUP(BE37,Lists!$M$2:$M$60,1,FALSE)),"E","O"))</f>
        <v>O</v>
      </c>
      <c r="BF38" s="216" t="str">
        <f>IF(BF37="","O",IF(ISERROR(VLOOKUP(BF37,Lists!$M$2:$M$60,1,FALSE)),"E","O"))</f>
        <v>O</v>
      </c>
      <c r="BG38" s="216" t="str">
        <f>IF(BG37="","O",IF(ISERROR(VLOOKUP(BG37,Lists!$M$2:$M$60,1,FALSE)),"E","O"))</f>
        <v>O</v>
      </c>
      <c r="BH38" s="216" t="str">
        <f>IF(BH37="","O",IF(ISERROR(VLOOKUP(BH37,Lists!$M$2:$M$60,1,FALSE)),"E","O"))</f>
        <v>O</v>
      </c>
      <c r="BI38" s="216" t="str">
        <f>IF(BI37="","O",IF(ISERROR(VLOOKUP(BI37,Lists!$M$2:$M$60,1,FALSE)),"E","O"))</f>
        <v>O</v>
      </c>
      <c r="BJ38" s="216" t="str">
        <f>IF(BJ37="","O",IF(ISERROR(VLOOKUP(BJ37,Lists!$M$2:$M$60,1,FALSE)),"E","O"))</f>
        <v>O</v>
      </c>
      <c r="BK38" s="216" t="str">
        <f>IF(BK37="","O",IF(ISERROR(VLOOKUP(BK37,Lists!$M$2:$M$60,1,FALSE)),"E","O"))</f>
        <v>O</v>
      </c>
      <c r="BL38" s="216" t="str">
        <f>IF(BL37="","O",IF(ISERROR(VLOOKUP(BL37,Lists!$M$2:$M$60,1,FALSE)),"E","O"))</f>
        <v>O</v>
      </c>
      <c r="BM38" s="216" t="str">
        <f>IF(BM37="","O",IF(ISERROR(VLOOKUP(BM37,Lists!$M$2:$M$60,1,FALSE)),"E","O"))</f>
        <v>O</v>
      </c>
      <c r="BN38" s="216" t="str">
        <f>IF(BN37="","O",IF(ISERROR(VLOOKUP(BN37,Lists!$M$2:$M$60,1,FALSE)),"E","O"))</f>
        <v>O</v>
      </c>
      <c r="BO38" s="216" t="str">
        <f>IF(BO37="","O",IF(ISERROR(VLOOKUP(BO37,Lists!$M$2:$M$60,1,FALSE)),"E","O"))</f>
        <v>O</v>
      </c>
      <c r="BP38" s="216" t="str">
        <f>IF(BP37="","O",IF(ISERROR(VLOOKUP(BP37,Lists!$M$2:$M$60,1,FALSE)),"E","O"))</f>
        <v>O</v>
      </c>
      <c r="BQ38" s="216" t="str">
        <f>IF(BQ37="","O",IF(ISERROR(VLOOKUP(BQ37,Lists!$M$2:$M$60,1,FALSE)),"E","O"))</f>
        <v>O</v>
      </c>
      <c r="BR38" s="216" t="str">
        <f>IF(BR37="","O",IF(ISERROR(VLOOKUP(BR37,Lists!$M$2:$M$60,1,FALSE)),"E","O"))</f>
        <v>O</v>
      </c>
      <c r="BS38" s="216" t="str">
        <f>IF(BS37="","O",IF(ISERROR(VLOOKUP(BS37,Lists!$M$2:$M$60,1,FALSE)),"E","O"))</f>
        <v>O</v>
      </c>
    </row>
    <row r="39" spans="1:71" ht="19.5" thickBot="1" x14ac:dyDescent="0.35">
      <c r="A39" s="129" t="s">
        <v>120</v>
      </c>
      <c r="B39" s="245" t="str">
        <f>YOUR_DATA!F19</f>
        <v>bsgh1245</v>
      </c>
      <c r="C39" s="130" t="str">
        <f>SUBSTITUTE(B39," ","")</f>
        <v>bsgh1245</v>
      </c>
      <c r="D39" s="20" t="str">
        <f>IF(YOUR_DATA!F19="","EMPTY","OK")</f>
        <v>OK</v>
      </c>
      <c r="E39" s="20" t="str">
        <f>IF(D39="OK",IF(LEN(C39)&gt;64,"MAX 64 CHARS",D39),D39)</f>
        <v>OK</v>
      </c>
      <c r="F39" s="216" t="str">
        <f>IF(CHECK!C39="","OK",IF(AND(CHECK!G40="OK",LEN(CHECK!C39)&gt;7),"OK","ERROR"))</f>
        <v>OK</v>
      </c>
      <c r="G39" s="216" t="str">
        <f>IF(LEN(C39)&gt;5,"OK","ERROR")</f>
        <v>OK</v>
      </c>
      <c r="H39" s="216" t="str">
        <f>MID($C39,H$2,1)</f>
        <v>b</v>
      </c>
      <c r="I39" s="216" t="str">
        <f t="shared" si="7"/>
        <v>s</v>
      </c>
      <c r="J39" s="216" t="str">
        <f t="shared" si="7"/>
        <v>g</v>
      </c>
      <c r="K39" s="216" t="str">
        <f t="shared" si="7"/>
        <v>h</v>
      </c>
      <c r="L39" s="216" t="str">
        <f t="shared" si="7"/>
        <v>1</v>
      </c>
      <c r="M39" s="216" t="str">
        <f t="shared" si="7"/>
        <v>2</v>
      </c>
      <c r="N39" s="216" t="str">
        <f t="shared" si="7"/>
        <v>4</v>
      </c>
      <c r="O39" s="216" t="str">
        <f t="shared" si="7"/>
        <v>5</v>
      </c>
      <c r="P39" s="216" t="str">
        <f t="shared" si="7"/>
        <v/>
      </c>
      <c r="Q39" s="216" t="str">
        <f t="shared" si="7"/>
        <v/>
      </c>
      <c r="R39" s="216" t="str">
        <f t="shared" si="7"/>
        <v/>
      </c>
      <c r="S39" s="216" t="str">
        <f t="shared" si="7"/>
        <v/>
      </c>
      <c r="T39" s="216" t="str">
        <f t="shared" si="7"/>
        <v/>
      </c>
      <c r="U39" s="216" t="str">
        <f t="shared" si="7"/>
        <v/>
      </c>
      <c r="V39" s="216" t="str">
        <f t="shared" si="7"/>
        <v/>
      </c>
      <c r="W39" s="216" t="str">
        <f t="shared" si="7"/>
        <v/>
      </c>
      <c r="X39" s="216" t="str">
        <f t="shared" si="7"/>
        <v/>
      </c>
      <c r="Y39" s="216" t="str">
        <f t="shared" si="7"/>
        <v/>
      </c>
      <c r="Z39" s="216" t="str">
        <f t="shared" si="7"/>
        <v/>
      </c>
      <c r="AA39" s="216" t="str">
        <f t="shared" si="7"/>
        <v/>
      </c>
      <c r="AB39" s="216" t="str">
        <f t="shared" si="7"/>
        <v/>
      </c>
      <c r="AC39" s="216" t="str">
        <f t="shared" si="7"/>
        <v/>
      </c>
      <c r="AD39" s="216" t="str">
        <f t="shared" si="7"/>
        <v/>
      </c>
      <c r="AE39" s="216" t="str">
        <f t="shared" si="7"/>
        <v/>
      </c>
      <c r="AF39" s="216" t="str">
        <f t="shared" si="7"/>
        <v/>
      </c>
      <c r="AG39" s="216" t="str">
        <f t="shared" si="7"/>
        <v/>
      </c>
      <c r="AH39" s="216" t="str">
        <f t="shared" si="7"/>
        <v/>
      </c>
      <c r="AI39" s="216" t="str">
        <f t="shared" si="7"/>
        <v/>
      </c>
      <c r="AJ39" s="216" t="str">
        <f t="shared" si="7"/>
        <v/>
      </c>
      <c r="AK39" s="216" t="str">
        <f t="shared" si="7"/>
        <v/>
      </c>
      <c r="AL39" s="216" t="str">
        <f t="shared" si="7"/>
        <v/>
      </c>
      <c r="AM39" s="216" t="str">
        <f t="shared" si="7"/>
        <v/>
      </c>
      <c r="AN39" s="216" t="str">
        <f t="shared" si="7"/>
        <v/>
      </c>
      <c r="AO39" s="216" t="str">
        <f t="shared" si="7"/>
        <v/>
      </c>
      <c r="AP39" s="216" t="str">
        <f t="shared" si="7"/>
        <v/>
      </c>
      <c r="AQ39" s="216" t="str">
        <f t="shared" si="7"/>
        <v/>
      </c>
      <c r="AR39" s="216" t="str">
        <f t="shared" si="7"/>
        <v/>
      </c>
      <c r="AS39" s="216" t="str">
        <f t="shared" si="7"/>
        <v/>
      </c>
      <c r="AT39" s="216" t="str">
        <f t="shared" si="7"/>
        <v/>
      </c>
      <c r="AU39" s="216" t="str">
        <f t="shared" si="7"/>
        <v/>
      </c>
      <c r="AV39" s="216" t="str">
        <f t="shared" si="7"/>
        <v/>
      </c>
      <c r="AW39" s="216" t="str">
        <f t="shared" si="7"/>
        <v/>
      </c>
      <c r="AX39" s="216" t="str">
        <f t="shared" si="7"/>
        <v/>
      </c>
      <c r="AY39" s="216" t="str">
        <f t="shared" si="7"/>
        <v/>
      </c>
      <c r="AZ39" s="216" t="str">
        <f t="shared" si="7"/>
        <v/>
      </c>
      <c r="BA39" s="216" t="str">
        <f t="shared" si="7"/>
        <v/>
      </c>
      <c r="BB39" s="216" t="str">
        <f t="shared" si="7"/>
        <v/>
      </c>
      <c r="BC39" s="216" t="str">
        <f t="shared" si="7"/>
        <v/>
      </c>
      <c r="BD39" s="216" t="str">
        <f t="shared" si="7"/>
        <v/>
      </c>
      <c r="BE39" s="216" t="str">
        <f t="shared" si="7"/>
        <v/>
      </c>
      <c r="BF39" s="216" t="str">
        <f t="shared" si="7"/>
        <v/>
      </c>
      <c r="BG39" s="216" t="str">
        <f t="shared" si="7"/>
        <v/>
      </c>
      <c r="BH39" s="216" t="str">
        <f t="shared" si="7"/>
        <v/>
      </c>
      <c r="BI39" s="216" t="str">
        <f t="shared" si="7"/>
        <v/>
      </c>
      <c r="BJ39" s="216" t="str">
        <f t="shared" si="7"/>
        <v/>
      </c>
      <c r="BK39" s="216" t="str">
        <f t="shared" si="7"/>
        <v/>
      </c>
      <c r="BL39" s="216" t="str">
        <f t="shared" si="7"/>
        <v/>
      </c>
      <c r="BM39" s="216" t="str">
        <f t="shared" si="7"/>
        <v/>
      </c>
      <c r="BN39" s="216" t="str">
        <f t="shared" si="7"/>
        <v/>
      </c>
      <c r="BO39" s="216" t="str">
        <f t="shared" si="7"/>
        <v/>
      </c>
      <c r="BP39" s="216" t="str">
        <f t="shared" si="7"/>
        <v/>
      </c>
      <c r="BQ39" s="216" t="str">
        <f t="shared" si="7"/>
        <v/>
      </c>
      <c r="BR39" s="216" t="str">
        <f t="shared" si="7"/>
        <v/>
      </c>
      <c r="BS39" s="216" t="str">
        <f t="shared" si="7"/>
        <v/>
      </c>
    </row>
    <row r="40" spans="1:71" ht="19.5" thickBot="1" x14ac:dyDescent="0.35">
      <c r="A40" s="21"/>
      <c r="F40"/>
      <c r="G40" s="216" t="str">
        <f>IF(COUNTIF(H40:BS40,"E"),"ERROR","OK")</f>
        <v>OK</v>
      </c>
      <c r="H40" s="216" t="str">
        <f>IF(H39="","O",IF(ISERROR(VLOOKUP(H39,Lists!$N$2:$N$60,1,FALSE)),"E","O"))</f>
        <v>O</v>
      </c>
      <c r="I40" s="216" t="str">
        <f>IF(I39="","O",IF(ISERROR(VLOOKUP(I39,Lists!$N$2:$N$60,1,FALSE)),"E","O"))</f>
        <v>O</v>
      </c>
      <c r="J40" s="216" t="str">
        <f>IF(J39="","O",IF(ISERROR(VLOOKUP(J39,Lists!$N$2:$N$60,1,FALSE)),"E","O"))</f>
        <v>O</v>
      </c>
      <c r="K40" s="216" t="str">
        <f>IF(K39="","O",IF(ISERROR(VLOOKUP(K39,Lists!$N$2:$N$60,1,FALSE)),"E","O"))</f>
        <v>O</v>
      </c>
      <c r="L40" s="216" t="str">
        <f>IF(L39="","O",IF(ISERROR(VLOOKUP(L39,Lists!$N$2:$N$60,1,FALSE)),"E","O"))</f>
        <v>O</v>
      </c>
      <c r="M40" s="216" t="str">
        <f>IF(M39="","O",IF(ISERROR(VLOOKUP(M39,Lists!$N$2:$N$60,1,FALSE)),"E","O"))</f>
        <v>O</v>
      </c>
      <c r="N40" s="216" t="str">
        <f>IF(N39="","O",IF(ISERROR(VLOOKUP(N39,Lists!$N$2:$N$60,1,FALSE)),"E","O"))</f>
        <v>O</v>
      </c>
      <c r="O40" s="216" t="str">
        <f>IF(O39="","O",IF(ISERROR(VLOOKUP(O39,Lists!$N$2:$N$60,1,FALSE)),"E","O"))</f>
        <v>O</v>
      </c>
      <c r="P40" s="216" t="str">
        <f>IF(P39="","O",IF(ISERROR(VLOOKUP(P39,Lists!$N$2:$N$60,1,FALSE)),"E","O"))</f>
        <v>O</v>
      </c>
      <c r="Q40" s="216" t="str">
        <f>IF(Q39="","O",IF(ISERROR(VLOOKUP(Q39,Lists!$N$2:$N$60,1,FALSE)),"E","O"))</f>
        <v>O</v>
      </c>
      <c r="R40" s="216" t="str">
        <f>IF(R39="","O",IF(ISERROR(VLOOKUP(R39,Lists!$N$2:$N$60,1,FALSE)),"E","O"))</f>
        <v>O</v>
      </c>
      <c r="S40" s="216" t="str">
        <f>IF(S39="","O",IF(ISERROR(VLOOKUP(S39,Lists!$N$2:$N$60,1,FALSE)),"E","O"))</f>
        <v>O</v>
      </c>
      <c r="T40" s="216" t="str">
        <f>IF(T39="","O",IF(ISERROR(VLOOKUP(T39,Lists!$N$2:$N$60,1,FALSE)),"E","O"))</f>
        <v>O</v>
      </c>
      <c r="U40" s="216" t="str">
        <f>IF(U39="","O",IF(ISERROR(VLOOKUP(U39,Lists!$N$2:$N$60,1,FALSE)),"E","O"))</f>
        <v>O</v>
      </c>
      <c r="V40" s="216" t="str">
        <f>IF(V39="","O",IF(ISERROR(VLOOKUP(V39,Lists!$N$2:$N$60,1,FALSE)),"E","O"))</f>
        <v>O</v>
      </c>
      <c r="W40" s="216" t="str">
        <f>IF(W39="","O",IF(ISERROR(VLOOKUP(W39,Lists!$N$2:$N$60,1,FALSE)),"E","O"))</f>
        <v>O</v>
      </c>
      <c r="X40" s="216" t="str">
        <f>IF(X39="","O",IF(ISERROR(VLOOKUP(X39,Lists!$N$2:$N$60,1,FALSE)),"E","O"))</f>
        <v>O</v>
      </c>
      <c r="Y40" s="216" t="str">
        <f>IF(Y39="","O",IF(ISERROR(VLOOKUP(Y39,Lists!$N$2:$N$60,1,FALSE)),"E","O"))</f>
        <v>O</v>
      </c>
      <c r="Z40" s="216" t="str">
        <f>IF(Z39="","O",IF(ISERROR(VLOOKUP(Z39,Lists!$N$2:$N$60,1,FALSE)),"E","O"))</f>
        <v>O</v>
      </c>
      <c r="AA40" s="216" t="str">
        <f>IF(AA39="","O",IF(ISERROR(VLOOKUP(AA39,Lists!$N$2:$N$60,1,FALSE)),"E","O"))</f>
        <v>O</v>
      </c>
      <c r="AB40" s="216" t="str">
        <f>IF(AB39="","O",IF(ISERROR(VLOOKUP(AB39,Lists!$N$2:$N$60,1,FALSE)),"E","O"))</f>
        <v>O</v>
      </c>
      <c r="AC40" s="216" t="str">
        <f>IF(AC39="","O",IF(ISERROR(VLOOKUP(AC39,Lists!$N$2:$N$60,1,FALSE)),"E","O"))</f>
        <v>O</v>
      </c>
      <c r="AD40" s="216" t="str">
        <f>IF(AD39="","O",IF(ISERROR(VLOOKUP(AD39,Lists!$N$2:$N$60,1,FALSE)),"E","O"))</f>
        <v>O</v>
      </c>
      <c r="AE40" s="216" t="str">
        <f>IF(AE39="","O",IF(ISERROR(VLOOKUP(AE39,Lists!$N$2:$N$60,1,FALSE)),"E","O"))</f>
        <v>O</v>
      </c>
      <c r="AF40" s="216" t="str">
        <f>IF(AF39="","O",IF(ISERROR(VLOOKUP(AF39,Lists!$N$2:$N$60,1,FALSE)),"E","O"))</f>
        <v>O</v>
      </c>
      <c r="AG40" s="216" t="str">
        <f>IF(AG39="","O",IF(ISERROR(VLOOKUP(AG39,Lists!$N$2:$N$60,1,FALSE)),"E","O"))</f>
        <v>O</v>
      </c>
      <c r="AH40" s="216" t="str">
        <f>IF(AH39="","O",IF(ISERROR(VLOOKUP(AH39,Lists!$N$2:$N$60,1,FALSE)),"E","O"))</f>
        <v>O</v>
      </c>
      <c r="AI40" s="216" t="str">
        <f>IF(AI39="","O",IF(ISERROR(VLOOKUP(AI39,Lists!$N$2:$N$60,1,FALSE)),"E","O"))</f>
        <v>O</v>
      </c>
      <c r="AJ40" s="216" t="str">
        <f>IF(AJ39="","O",IF(ISERROR(VLOOKUP(AJ39,Lists!$N$2:$N$60,1,FALSE)),"E","O"))</f>
        <v>O</v>
      </c>
      <c r="AK40" s="216" t="str">
        <f>IF(AK39="","O",IF(ISERROR(VLOOKUP(AK39,Lists!$N$2:$N$60,1,FALSE)),"E","O"))</f>
        <v>O</v>
      </c>
      <c r="AL40" s="216" t="str">
        <f>IF(AL39="","O",IF(ISERROR(VLOOKUP(AL39,Lists!$N$2:$N$60,1,FALSE)),"E","O"))</f>
        <v>O</v>
      </c>
      <c r="AM40" s="216" t="str">
        <f>IF(AM39="","O",IF(ISERROR(VLOOKUP(AM39,Lists!$N$2:$N$60,1,FALSE)),"E","O"))</f>
        <v>O</v>
      </c>
      <c r="AN40" s="216" t="str">
        <f>IF(AN39="","O",IF(ISERROR(VLOOKUP(AN39,Lists!$N$2:$N$60,1,FALSE)),"E","O"))</f>
        <v>O</v>
      </c>
      <c r="AO40" s="216" t="str">
        <f>IF(AO39="","O",IF(ISERROR(VLOOKUP(AO39,Lists!$N$2:$N$60,1,FALSE)),"E","O"))</f>
        <v>O</v>
      </c>
      <c r="AP40" s="216" t="str">
        <f>IF(AP39="","O",IF(ISERROR(VLOOKUP(AP39,Lists!$N$2:$N$60,1,FALSE)),"E","O"))</f>
        <v>O</v>
      </c>
      <c r="AQ40" s="216" t="str">
        <f>IF(AQ39="","O",IF(ISERROR(VLOOKUP(AQ39,Lists!$N$2:$N$60,1,FALSE)),"E","O"))</f>
        <v>O</v>
      </c>
      <c r="AR40" s="216" t="str">
        <f>IF(AR39="","O",IF(ISERROR(VLOOKUP(AR39,Lists!$N$2:$N$60,1,FALSE)),"E","O"))</f>
        <v>O</v>
      </c>
      <c r="AS40" s="216" t="str">
        <f>IF(AS39="","O",IF(ISERROR(VLOOKUP(AS39,Lists!$N$2:$N$60,1,FALSE)),"E","O"))</f>
        <v>O</v>
      </c>
      <c r="AT40" s="216" t="str">
        <f>IF(AT39="","O",IF(ISERROR(VLOOKUP(AT39,Lists!$N$2:$N$60,1,FALSE)),"E","O"))</f>
        <v>O</v>
      </c>
      <c r="AU40" s="216" t="str">
        <f>IF(AU39="","O",IF(ISERROR(VLOOKUP(AU39,Lists!$N$2:$N$60,1,FALSE)),"E","O"))</f>
        <v>O</v>
      </c>
      <c r="AV40" s="216" t="str">
        <f>IF(AV39="","O",IF(ISERROR(VLOOKUP(AV39,Lists!$N$2:$N$60,1,FALSE)),"E","O"))</f>
        <v>O</v>
      </c>
      <c r="AW40" s="216" t="str">
        <f>IF(AW39="","O",IF(ISERROR(VLOOKUP(AW39,Lists!$N$2:$N$60,1,FALSE)),"E","O"))</f>
        <v>O</v>
      </c>
      <c r="AX40" s="216" t="str">
        <f>IF(AX39="","O",IF(ISERROR(VLOOKUP(AX39,Lists!$N$2:$N$60,1,FALSE)),"E","O"))</f>
        <v>O</v>
      </c>
      <c r="AY40" s="216" t="str">
        <f>IF(AY39="","O",IF(ISERROR(VLOOKUP(AY39,Lists!$N$2:$N$60,1,FALSE)),"E","O"))</f>
        <v>O</v>
      </c>
      <c r="AZ40" s="216" t="str">
        <f>IF(AZ39="","O",IF(ISERROR(VLOOKUP(AZ39,Lists!$N$2:$N$60,1,FALSE)),"E","O"))</f>
        <v>O</v>
      </c>
      <c r="BA40" s="216" t="str">
        <f>IF(BA39="","O",IF(ISERROR(VLOOKUP(BA39,Lists!$N$2:$N$60,1,FALSE)),"E","O"))</f>
        <v>O</v>
      </c>
      <c r="BB40" s="216" t="str">
        <f>IF(BB39="","O",IF(ISERROR(VLOOKUP(BB39,Lists!$N$2:$N$60,1,FALSE)),"E","O"))</f>
        <v>O</v>
      </c>
      <c r="BC40" s="216" t="str">
        <f>IF(BC39="","O",IF(ISERROR(VLOOKUP(BC39,Lists!$N$2:$N$60,1,FALSE)),"E","O"))</f>
        <v>O</v>
      </c>
      <c r="BD40" s="216" t="str">
        <f>IF(BD39="","O",IF(ISERROR(VLOOKUP(BD39,Lists!$N$2:$N$60,1,FALSE)),"E","O"))</f>
        <v>O</v>
      </c>
      <c r="BE40" s="216" t="str">
        <f>IF(BE39="","O",IF(ISERROR(VLOOKUP(BE39,Lists!$N$2:$N$60,1,FALSE)),"E","O"))</f>
        <v>O</v>
      </c>
      <c r="BF40" s="216" t="str">
        <f>IF(BF39="","O",IF(ISERROR(VLOOKUP(BF39,Lists!$N$2:$N$60,1,FALSE)),"E","O"))</f>
        <v>O</v>
      </c>
      <c r="BG40" s="216" t="str">
        <f>IF(BG39="","O",IF(ISERROR(VLOOKUP(BG39,Lists!$N$2:$N$60,1,FALSE)),"E","O"))</f>
        <v>O</v>
      </c>
      <c r="BH40" s="216" t="str">
        <f>IF(BH39="","O",IF(ISERROR(VLOOKUP(BH39,Lists!$N$2:$N$60,1,FALSE)),"E","O"))</f>
        <v>O</v>
      </c>
      <c r="BI40" s="216" t="str">
        <f>IF(BI39="","O",IF(ISERROR(VLOOKUP(BI39,Lists!$N$2:$N$60,1,FALSE)),"E","O"))</f>
        <v>O</v>
      </c>
      <c r="BJ40" s="216" t="str">
        <f>IF(BJ39="","O",IF(ISERROR(VLOOKUP(BJ39,Lists!$N$2:$N$60,1,FALSE)),"E","O"))</f>
        <v>O</v>
      </c>
      <c r="BK40" s="216" t="str">
        <f>IF(BK39="","O",IF(ISERROR(VLOOKUP(BK39,Lists!$N$2:$N$60,1,FALSE)),"E","O"))</f>
        <v>O</v>
      </c>
      <c r="BL40" s="216" t="str">
        <f>IF(BL39="","O",IF(ISERROR(VLOOKUP(BL39,Lists!$N$2:$N$60,1,FALSE)),"E","O"))</f>
        <v>O</v>
      </c>
      <c r="BM40" s="216" t="str">
        <f>IF(BM39="","O",IF(ISERROR(VLOOKUP(BM39,Lists!$N$2:$N$60,1,FALSE)),"E","O"))</f>
        <v>O</v>
      </c>
      <c r="BN40" s="216" t="str">
        <f>IF(BN39="","O",IF(ISERROR(VLOOKUP(BN39,Lists!$N$2:$N$60,1,FALSE)),"E","O"))</f>
        <v>O</v>
      </c>
      <c r="BO40" s="216" t="str">
        <f>IF(BO39="","O",IF(ISERROR(VLOOKUP(BO39,Lists!$N$2:$N$60,1,FALSE)),"E","O"))</f>
        <v>O</v>
      </c>
      <c r="BP40" s="216" t="str">
        <f>IF(BP39="","O",IF(ISERROR(VLOOKUP(BP39,Lists!$N$2:$N$60,1,FALSE)),"E","O"))</f>
        <v>O</v>
      </c>
      <c r="BQ40" s="216" t="str">
        <f>IF(BQ39="","O",IF(ISERROR(VLOOKUP(BQ39,Lists!$N$2:$N$60,1,FALSE)),"E","O"))</f>
        <v>O</v>
      </c>
      <c r="BR40" s="216" t="str">
        <f>IF(BR39="","O",IF(ISERROR(VLOOKUP(BR39,Lists!$N$2:$N$60,1,FALSE)),"E","O"))</f>
        <v>O</v>
      </c>
      <c r="BS40" s="216" t="str">
        <f>IF(BS39="","O",IF(ISERROR(VLOOKUP(BS39,Lists!$N$2:$N$60,1,FALSE)),"E","O"))</f>
        <v>O</v>
      </c>
    </row>
    <row r="41" spans="1:71" ht="19.5" thickBot="1" x14ac:dyDescent="0.35">
      <c r="A41" s="129" t="s">
        <v>90</v>
      </c>
      <c r="B41" s="246" t="str">
        <f>YOUR_DATA!F21</f>
        <v>no</v>
      </c>
      <c r="C41" s="130" t="str">
        <f>SUBSTITUTE(B41," ","")</f>
        <v>no</v>
      </c>
      <c r="D41" s="20" t="str">
        <f>IF(OR(YOUR_DATA!F21="",YOUR_DATA!F21&lt;&gt;"YES",YOUR_DATA!G21&lt;&gt;"NO"),"ERROR","OK")</f>
        <v>ERROR</v>
      </c>
      <c r="E41" s="20" t="str">
        <f>IF(D41="OK",IF(LEN(C41)&gt;64,"MAX 64 CHARS",D41),D41)</f>
        <v>ERROR</v>
      </c>
      <c r="F41" s="216" t="str">
        <f>IF(CHECK!C41="","ERROR",IF(AND(CHECK!C41&lt;&gt;"Yes",CHECK!C41&lt;&gt;"NO"),"ERROR","OK"))</f>
        <v>OK</v>
      </c>
      <c r="G41" s="216" t="str">
        <f>G42</f>
        <v>OK</v>
      </c>
      <c r="H41" s="216" t="str">
        <f>MID($C41,H$2,1)</f>
        <v>n</v>
      </c>
      <c r="I41" s="216" t="str">
        <f t="shared" si="7"/>
        <v>o</v>
      </c>
      <c r="J41" s="216" t="str">
        <f t="shared" si="7"/>
        <v/>
      </c>
      <c r="K41" s="216" t="str">
        <f t="shared" si="7"/>
        <v/>
      </c>
      <c r="L41" s="216" t="str">
        <f t="shared" ref="L41:BS42" si="8">MID($C41,L$2,1)</f>
        <v/>
      </c>
      <c r="M41" s="216" t="str">
        <f t="shared" si="8"/>
        <v/>
      </c>
      <c r="N41" s="216" t="str">
        <f t="shared" si="8"/>
        <v/>
      </c>
      <c r="O41" s="216" t="str">
        <f t="shared" si="8"/>
        <v/>
      </c>
      <c r="P41" s="216" t="str">
        <f t="shared" si="8"/>
        <v/>
      </c>
      <c r="Q41" s="216" t="str">
        <f t="shared" si="8"/>
        <v/>
      </c>
      <c r="R41" s="216" t="str">
        <f t="shared" si="8"/>
        <v/>
      </c>
      <c r="S41" s="216" t="str">
        <f t="shared" si="8"/>
        <v/>
      </c>
      <c r="T41" s="216" t="str">
        <f t="shared" si="8"/>
        <v/>
      </c>
      <c r="U41" s="216" t="str">
        <f t="shared" si="8"/>
        <v/>
      </c>
      <c r="V41" s="216" t="str">
        <f t="shared" si="8"/>
        <v/>
      </c>
      <c r="W41" s="216" t="str">
        <f t="shared" si="8"/>
        <v/>
      </c>
      <c r="X41" s="216" t="str">
        <f t="shared" si="8"/>
        <v/>
      </c>
      <c r="Y41" s="216" t="str">
        <f t="shared" si="8"/>
        <v/>
      </c>
      <c r="Z41" s="216" t="str">
        <f t="shared" si="8"/>
        <v/>
      </c>
      <c r="AA41" s="216" t="str">
        <f t="shared" si="8"/>
        <v/>
      </c>
      <c r="AB41" s="216" t="str">
        <f t="shared" si="8"/>
        <v/>
      </c>
      <c r="AC41" s="216" t="str">
        <f t="shared" si="8"/>
        <v/>
      </c>
      <c r="AD41" s="216" t="str">
        <f t="shared" si="8"/>
        <v/>
      </c>
      <c r="AE41" s="216" t="str">
        <f t="shared" si="8"/>
        <v/>
      </c>
      <c r="AF41" s="216" t="str">
        <f t="shared" si="8"/>
        <v/>
      </c>
      <c r="AG41" s="216" t="str">
        <f t="shared" si="8"/>
        <v/>
      </c>
      <c r="AH41" s="216" t="str">
        <f t="shared" si="8"/>
        <v/>
      </c>
      <c r="AI41" s="216" t="str">
        <f t="shared" si="8"/>
        <v/>
      </c>
      <c r="AJ41" s="216" t="str">
        <f t="shared" si="8"/>
        <v/>
      </c>
      <c r="AK41" s="216" t="str">
        <f t="shared" si="8"/>
        <v/>
      </c>
      <c r="AL41" s="216" t="str">
        <f t="shared" si="8"/>
        <v/>
      </c>
      <c r="AM41" s="216" t="str">
        <f t="shared" si="8"/>
        <v/>
      </c>
      <c r="AN41" s="216" t="str">
        <f t="shared" si="8"/>
        <v/>
      </c>
      <c r="AO41" s="216" t="str">
        <f t="shared" si="8"/>
        <v/>
      </c>
      <c r="AP41" s="216" t="str">
        <f t="shared" si="8"/>
        <v/>
      </c>
      <c r="AQ41" s="216" t="str">
        <f t="shared" si="8"/>
        <v/>
      </c>
      <c r="AR41" s="216" t="str">
        <f t="shared" si="8"/>
        <v/>
      </c>
      <c r="AS41" s="216" t="str">
        <f t="shared" si="8"/>
        <v/>
      </c>
      <c r="AT41" s="216" t="str">
        <f t="shared" si="8"/>
        <v/>
      </c>
      <c r="AU41" s="216" t="str">
        <f t="shared" si="8"/>
        <v/>
      </c>
      <c r="AV41" s="216" t="str">
        <f t="shared" si="8"/>
        <v/>
      </c>
      <c r="AW41" s="216" t="str">
        <f t="shared" si="8"/>
        <v/>
      </c>
      <c r="AX41" s="216" t="str">
        <f t="shared" si="8"/>
        <v/>
      </c>
      <c r="AY41" s="216" t="str">
        <f t="shared" si="8"/>
        <v/>
      </c>
      <c r="AZ41" s="216" t="str">
        <f t="shared" si="8"/>
        <v/>
      </c>
      <c r="BA41" s="216" t="str">
        <f t="shared" si="8"/>
        <v/>
      </c>
      <c r="BB41" s="216" t="str">
        <f t="shared" si="8"/>
        <v/>
      </c>
      <c r="BC41" s="216" t="str">
        <f t="shared" si="8"/>
        <v/>
      </c>
      <c r="BD41" s="216" t="str">
        <f t="shared" si="8"/>
        <v/>
      </c>
      <c r="BE41" s="216" t="str">
        <f t="shared" si="8"/>
        <v/>
      </c>
      <c r="BF41" s="216" t="str">
        <f t="shared" si="8"/>
        <v/>
      </c>
      <c r="BG41" s="216" t="str">
        <f t="shared" si="8"/>
        <v/>
      </c>
      <c r="BH41" s="216" t="str">
        <f t="shared" si="8"/>
        <v/>
      </c>
      <c r="BI41" s="216" t="str">
        <f t="shared" si="8"/>
        <v/>
      </c>
      <c r="BJ41" s="216" t="str">
        <f t="shared" si="8"/>
        <v/>
      </c>
      <c r="BK41" s="216" t="str">
        <f t="shared" si="8"/>
        <v/>
      </c>
      <c r="BL41" s="216" t="str">
        <f t="shared" si="8"/>
        <v/>
      </c>
      <c r="BM41" s="216" t="str">
        <f t="shared" si="8"/>
        <v/>
      </c>
      <c r="BN41" s="216" t="str">
        <f t="shared" si="8"/>
        <v/>
      </c>
      <c r="BO41" s="216" t="str">
        <f t="shared" si="8"/>
        <v/>
      </c>
      <c r="BP41" s="216" t="str">
        <f t="shared" si="8"/>
        <v/>
      </c>
      <c r="BQ41" s="216" t="str">
        <f t="shared" si="8"/>
        <v/>
      </c>
      <c r="BR41" s="216" t="str">
        <f t="shared" si="8"/>
        <v/>
      </c>
      <c r="BS41" s="216" t="str">
        <f t="shared" si="8"/>
        <v/>
      </c>
    </row>
    <row r="42" spans="1:71" ht="19.5" thickBot="1" x14ac:dyDescent="0.35">
      <c r="A42" s="129"/>
      <c r="B42" s="130"/>
      <c r="C42" s="130"/>
      <c r="D42" s="130"/>
      <c r="E42" s="130"/>
      <c r="F42"/>
      <c r="G42" s="216" t="str">
        <f>IF(COUNTIF(H42:BS42,"E"),"ERROR","OK")</f>
        <v>OK</v>
      </c>
      <c r="H42" s="216" t="str">
        <f>IF(H41="","O",IF(ISERROR(VLOOKUP(H41,Lists!$O$2:$O$60,1,FALSE)),"E","O"))</f>
        <v>O</v>
      </c>
      <c r="I42" s="216" t="str">
        <f>IF(I41="","O",IF(ISERROR(VLOOKUP(I41,Lists!$O$2:$O$60,1,FALSE)),"E","O"))</f>
        <v>O</v>
      </c>
      <c r="J42" s="216" t="str">
        <f>IF(J41="","O",IF(ISERROR(VLOOKUP(J41,Lists!$O$2:$O$60,1,FALSE)),"E","O"))</f>
        <v>O</v>
      </c>
      <c r="K42" s="216" t="str">
        <f>IF(K41="","O",IF(ISERROR(VLOOKUP(K41,Lists!$O$2:$O$60,1,FALSE)),"E","O"))</f>
        <v>O</v>
      </c>
      <c r="L42" s="216" t="str">
        <f>IF(L41="","O",IF(ISERROR(VLOOKUP(L41,Lists!$O$2:$O$60,1,FALSE)),"E","O"))</f>
        <v>O</v>
      </c>
      <c r="M42" s="216" t="str">
        <f>IF(M41="","O",IF(ISERROR(VLOOKUP(M41,Lists!$O$2:$O$60,1,FALSE)),"E","O"))</f>
        <v>O</v>
      </c>
      <c r="N42" s="216" t="str">
        <f>IF(N41="","O",IF(ISERROR(VLOOKUP(N41,Lists!$O$2:$O$60,1,FALSE)),"E","O"))</f>
        <v>O</v>
      </c>
      <c r="O42" s="216" t="str">
        <f>IF(O41="","O",IF(ISERROR(VLOOKUP(O41,Lists!$O$2:$O$60,1,FALSE)),"E","O"))</f>
        <v>O</v>
      </c>
      <c r="P42" s="216" t="str">
        <f>IF(P41="","O",IF(ISERROR(VLOOKUP(P41,Lists!$O$2:$O$60,1,FALSE)),"E","O"))</f>
        <v>O</v>
      </c>
      <c r="Q42" s="216" t="str">
        <f>IF(Q41="","O",IF(ISERROR(VLOOKUP(Q41,Lists!$O$2:$O$60,1,FALSE)),"E","O"))</f>
        <v>O</v>
      </c>
      <c r="R42" s="216" t="str">
        <f>IF(R41="","O",IF(ISERROR(VLOOKUP(R41,Lists!$O$2:$O$60,1,FALSE)),"E","O"))</f>
        <v>O</v>
      </c>
      <c r="S42" s="216" t="str">
        <f>IF(S41="","O",IF(ISERROR(VLOOKUP(S41,Lists!$O$2:$O$60,1,FALSE)),"E","O"))</f>
        <v>O</v>
      </c>
      <c r="T42" s="216" t="str">
        <f>IF(T41="","O",IF(ISERROR(VLOOKUP(T41,Lists!$O$2:$O$60,1,FALSE)),"E","O"))</f>
        <v>O</v>
      </c>
      <c r="U42" s="216" t="str">
        <f>IF(U41="","O",IF(ISERROR(VLOOKUP(U41,Lists!$O$2:$O$60,1,FALSE)),"E","O"))</f>
        <v>O</v>
      </c>
      <c r="V42" s="216" t="str">
        <f>IF(V41="","O",IF(ISERROR(VLOOKUP(V41,Lists!$O$2:$O$60,1,FALSE)),"E","O"))</f>
        <v>O</v>
      </c>
      <c r="W42" s="216" t="str">
        <f>IF(W41="","O",IF(ISERROR(VLOOKUP(W41,Lists!$O$2:$O$60,1,FALSE)),"E","O"))</f>
        <v>O</v>
      </c>
      <c r="X42" s="216" t="str">
        <f>IF(X41="","O",IF(ISERROR(VLOOKUP(X41,Lists!$O$2:$O$60,1,FALSE)),"E","O"))</f>
        <v>O</v>
      </c>
      <c r="Y42" s="216" t="str">
        <f>IF(Y41="","O",IF(ISERROR(VLOOKUP(Y41,Lists!$O$2:$O$60,1,FALSE)),"E","O"))</f>
        <v>O</v>
      </c>
      <c r="Z42" s="216" t="str">
        <f>IF(Z41="","O",IF(ISERROR(VLOOKUP(Z41,Lists!$O$2:$O$60,1,FALSE)),"E","O"))</f>
        <v>O</v>
      </c>
      <c r="AA42" s="216" t="str">
        <f>IF(AA41="","O",IF(ISERROR(VLOOKUP(AA41,Lists!$O$2:$O$60,1,FALSE)),"E","O"))</f>
        <v>O</v>
      </c>
      <c r="AB42" s="216" t="str">
        <f>IF(AB41="","O",IF(ISERROR(VLOOKUP(AB41,Lists!$O$2:$O$60,1,FALSE)),"E","O"))</f>
        <v>O</v>
      </c>
      <c r="AC42" s="216" t="str">
        <f>IF(AC41="","O",IF(ISERROR(VLOOKUP(AC41,Lists!$O$2:$O$60,1,FALSE)),"E","O"))</f>
        <v>O</v>
      </c>
      <c r="AD42" s="216" t="str">
        <f>IF(AD41="","O",IF(ISERROR(VLOOKUP(AD41,Lists!$O$2:$O$60,1,FALSE)),"E","O"))</f>
        <v>O</v>
      </c>
      <c r="AE42" s="216" t="str">
        <f>IF(AE41="","O",IF(ISERROR(VLOOKUP(AE41,Lists!$O$2:$O$60,1,FALSE)),"E","O"))</f>
        <v>O</v>
      </c>
      <c r="AF42" s="216" t="str">
        <f>IF(AF41="","O",IF(ISERROR(VLOOKUP(AF41,Lists!$O$2:$O$60,1,FALSE)),"E","O"))</f>
        <v>O</v>
      </c>
      <c r="AG42" s="216" t="str">
        <f>IF(AG41="","O",IF(ISERROR(VLOOKUP(AG41,Lists!$O$2:$O$60,1,FALSE)),"E","O"))</f>
        <v>O</v>
      </c>
      <c r="AH42" s="216" t="str">
        <f>IF(AH41="","O",IF(ISERROR(VLOOKUP(AH41,Lists!$O$2:$O$60,1,FALSE)),"E","O"))</f>
        <v>O</v>
      </c>
      <c r="AI42" s="216" t="str">
        <f>IF(AI41="","O",IF(ISERROR(VLOOKUP(AI41,Lists!$O$2:$O$60,1,FALSE)),"E","O"))</f>
        <v>O</v>
      </c>
      <c r="AJ42" s="216" t="str">
        <f>IF(AJ41="","O",IF(ISERROR(VLOOKUP(AJ41,Lists!$O$2:$O$60,1,FALSE)),"E","O"))</f>
        <v>O</v>
      </c>
      <c r="AK42" s="216" t="str">
        <f>IF(AK41="","O",IF(ISERROR(VLOOKUP(AK41,Lists!$O$2:$O$60,1,FALSE)),"E","O"))</f>
        <v>O</v>
      </c>
      <c r="AL42" s="216" t="str">
        <f>IF(AL41="","O",IF(ISERROR(VLOOKUP(AL41,Lists!$O$2:$O$60,1,FALSE)),"E","O"))</f>
        <v>O</v>
      </c>
      <c r="AM42" s="216" t="str">
        <f>IF(AM41="","O",IF(ISERROR(VLOOKUP(AM41,Lists!$O$2:$O$60,1,FALSE)),"E","O"))</f>
        <v>O</v>
      </c>
      <c r="AN42" s="216" t="str">
        <f>IF(AN41="","O",IF(ISERROR(VLOOKUP(AN41,Lists!$O$2:$O$60,1,FALSE)),"E","O"))</f>
        <v>O</v>
      </c>
      <c r="AO42" s="216" t="str">
        <f>IF(AO41="","O",IF(ISERROR(VLOOKUP(AO41,Lists!$O$2:$O$60,1,FALSE)),"E","O"))</f>
        <v>O</v>
      </c>
      <c r="AP42" s="216" t="str">
        <f>IF(AP41="","O",IF(ISERROR(VLOOKUP(AP41,Lists!$O$2:$O$60,1,FALSE)),"E","O"))</f>
        <v>O</v>
      </c>
      <c r="AQ42" s="216" t="str">
        <f>IF(AQ41="","O",IF(ISERROR(VLOOKUP(AQ41,Lists!$O$2:$O$60,1,FALSE)),"E","O"))</f>
        <v>O</v>
      </c>
      <c r="AR42" s="216" t="str">
        <f>IF(AR41="","O",IF(ISERROR(VLOOKUP(AR41,Lists!$O$2:$O$60,1,FALSE)),"E","O"))</f>
        <v>O</v>
      </c>
      <c r="AS42" s="216" t="str">
        <f>IF(AS41="","O",IF(ISERROR(VLOOKUP(AS41,Lists!$O$2:$O$60,1,FALSE)),"E","O"))</f>
        <v>O</v>
      </c>
      <c r="AT42" s="216" t="str">
        <f>IF(AT41="","O",IF(ISERROR(VLOOKUP(AT41,Lists!$O$2:$O$60,1,FALSE)),"E","O"))</f>
        <v>O</v>
      </c>
      <c r="AU42" s="216" t="str">
        <f>IF(AU41="","O",IF(ISERROR(VLOOKUP(AU41,Lists!$O$2:$O$60,1,FALSE)),"E","O"))</f>
        <v>O</v>
      </c>
      <c r="AV42" s="216" t="str">
        <f>IF(AV41="","O",IF(ISERROR(VLOOKUP(AV41,Lists!$O$2:$O$60,1,FALSE)),"E","O"))</f>
        <v>O</v>
      </c>
      <c r="AW42" s="216" t="str">
        <f>IF(AW41="","O",IF(ISERROR(VLOOKUP(AW41,Lists!$O$2:$O$60,1,FALSE)),"E","O"))</f>
        <v>O</v>
      </c>
      <c r="AX42" s="216" t="str">
        <f>IF(AX41="","O",IF(ISERROR(VLOOKUP(AX41,Lists!$O$2:$O$60,1,FALSE)),"E","O"))</f>
        <v>O</v>
      </c>
      <c r="AY42" s="216" t="str">
        <f>IF(AY41="","O",IF(ISERROR(VLOOKUP(AY41,Lists!$O$2:$O$60,1,FALSE)),"E","O"))</f>
        <v>O</v>
      </c>
      <c r="AZ42" s="216" t="str">
        <f>IF(AZ41="","O",IF(ISERROR(VLOOKUP(AZ41,Lists!$O$2:$O$60,1,FALSE)),"E","O"))</f>
        <v>O</v>
      </c>
      <c r="BA42" s="216" t="str">
        <f>IF(BA41="","O",IF(ISERROR(VLOOKUP(BA41,Lists!$O$2:$O$60,1,FALSE)),"E","O"))</f>
        <v>O</v>
      </c>
      <c r="BB42" s="216" t="str">
        <f>IF(BB41="","O",IF(ISERROR(VLOOKUP(BB41,Lists!$O$2:$O$60,1,FALSE)),"E","O"))</f>
        <v>O</v>
      </c>
      <c r="BC42" s="216" t="str">
        <f>IF(BC41="","O",IF(ISERROR(VLOOKUP(BC41,Lists!$O$2:$O$60,1,FALSE)),"E","O"))</f>
        <v>O</v>
      </c>
      <c r="BD42" s="216" t="str">
        <f>IF(BD41="","O",IF(ISERROR(VLOOKUP(BD41,Lists!$O$2:$O$60,1,FALSE)),"E","O"))</f>
        <v>O</v>
      </c>
      <c r="BE42" s="216" t="str">
        <f>IF(BE41="","O",IF(ISERROR(VLOOKUP(BE41,Lists!$O$2:$O$60,1,FALSE)),"E","O"))</f>
        <v>O</v>
      </c>
      <c r="BF42" s="216" t="str">
        <f>IF(BF41="","O",IF(ISERROR(VLOOKUP(BF41,Lists!$O$2:$O$60,1,FALSE)),"E","O"))</f>
        <v>O</v>
      </c>
      <c r="BG42" s="216" t="str">
        <f>IF(BG41="","O",IF(ISERROR(VLOOKUP(BG41,Lists!$O$2:$O$60,1,FALSE)),"E","O"))</f>
        <v>O</v>
      </c>
      <c r="BH42" s="216" t="str">
        <f>IF(BH41="","O",IF(ISERROR(VLOOKUP(BH41,Lists!$O$2:$O$60,1,FALSE)),"E","O"))</f>
        <v>O</v>
      </c>
      <c r="BI42" s="216" t="str">
        <f>IF(BI41="","O",IF(ISERROR(VLOOKUP(BI41,Lists!$O$2:$O$60,1,FALSE)),"E","O"))</f>
        <v>O</v>
      </c>
      <c r="BJ42" s="216" t="str">
        <f>IF(BJ41="","O",IF(ISERROR(VLOOKUP(BJ41,Lists!$O$2:$O$60,1,FALSE)),"E","O"))</f>
        <v>O</v>
      </c>
      <c r="BK42" s="216" t="str">
        <f>IF(BK41="","O",IF(ISERROR(VLOOKUP(BK41,Lists!$O$2:$O$60,1,FALSE)),"E","O"))</f>
        <v>O</v>
      </c>
      <c r="BL42" s="216" t="str">
        <f>IF(BL41="","O",IF(ISERROR(VLOOKUP(BL41,Lists!$O$2:$O$60,1,FALSE)),"E","O"))</f>
        <v>O</v>
      </c>
      <c r="BM42" s="216" t="str">
        <f>IF(BM41="","O",IF(ISERROR(VLOOKUP(BM41,Lists!$O$2:$O$60,1,FALSE)),"E","O"))</f>
        <v>O</v>
      </c>
      <c r="BN42" s="216" t="str">
        <f>IF(BN41="","O",IF(ISERROR(VLOOKUP(BN41,Lists!$O$2:$O$60,1,FALSE)),"E","O"))</f>
        <v>O</v>
      </c>
      <c r="BO42" s="216" t="str">
        <f>IF(BO41="","O",IF(ISERROR(VLOOKUP(BO41,Lists!$O$2:$O$60,1,FALSE)),"E","O"))</f>
        <v>O</v>
      </c>
      <c r="BP42" s="216" t="str">
        <f>IF(BP41="","O",IF(ISERROR(VLOOKUP(BP41,Lists!$O$2:$O$60,1,FALSE)),"E","O"))</f>
        <v>O</v>
      </c>
      <c r="BQ42" s="216" t="str">
        <f>IF(BQ41="","O",IF(ISERROR(VLOOKUP(BQ41,Lists!$O$2:$O$60,1,FALSE)),"E","O"))</f>
        <v>O</v>
      </c>
      <c r="BR42" s="216" t="str">
        <f>IF(BR41="","O",IF(ISERROR(VLOOKUP(BR41,Lists!$O$2:$O$60,1,FALSE)),"E","O"))</f>
        <v>O</v>
      </c>
      <c r="BS42" s="216" t="str">
        <f>IF(BS41="","O",IF(ISERROR(VLOOKUP(BS41,Lists!$O$2:$O$60,1,FALSE)),"E","O"))</f>
        <v>O</v>
      </c>
    </row>
    <row r="43" spans="1:71" ht="19.5" thickBot="1" x14ac:dyDescent="0.35">
      <c r="A43" s="129" t="s">
        <v>131</v>
      </c>
      <c r="B43" s="246" t="str">
        <f>YOUR_DATA!F23</f>
        <v>dklmldslldslm</v>
      </c>
      <c r="C43" s="130" t="str">
        <f>SUBSTITUTE(B43," ","")</f>
        <v>dklmldslldslm</v>
      </c>
      <c r="D43" s="20" t="str">
        <f>IF(OR(YOUR_DATA!F23="",LEN(C43)&lt;9),"ERROR","OK")</f>
        <v>OK</v>
      </c>
      <c r="E43" s="20" t="str">
        <f>IF(D43="OK",IF(LEN(C43)&gt;64,"MAX 64 CHARS",D43),D43)</f>
        <v>OK</v>
      </c>
      <c r="F43" s="216" t="str">
        <f>IF(YOUR_DATA!F23="","ERROR",IF(AND(CHECK!G44="OK",LEN(CHECK!C43)&gt;8),"OK","ERROR"))</f>
        <v>OK</v>
      </c>
      <c r="G43" s="216" t="str">
        <f>IF(LEN(C43)&gt;5,"OK","ERROR")</f>
        <v>OK</v>
      </c>
      <c r="H43" s="216" t="str">
        <f>MID($C43,H$2,1)</f>
        <v>d</v>
      </c>
      <c r="I43" s="216" t="str">
        <f t="shared" ref="I43:BS44" si="9">MID($C43,I$2,1)</f>
        <v>k</v>
      </c>
      <c r="J43" s="216" t="str">
        <f t="shared" si="9"/>
        <v>l</v>
      </c>
      <c r="K43" s="216" t="str">
        <f t="shared" si="9"/>
        <v>m</v>
      </c>
      <c r="L43" s="216" t="str">
        <f t="shared" si="9"/>
        <v>l</v>
      </c>
      <c r="M43" s="216" t="str">
        <f t="shared" si="9"/>
        <v>d</v>
      </c>
      <c r="N43" s="216" t="str">
        <f t="shared" si="9"/>
        <v>s</v>
      </c>
      <c r="O43" s="216" t="str">
        <f t="shared" si="9"/>
        <v>l</v>
      </c>
      <c r="P43" s="216" t="str">
        <f t="shared" si="9"/>
        <v>l</v>
      </c>
      <c r="Q43" s="216" t="str">
        <f t="shared" si="9"/>
        <v>d</v>
      </c>
      <c r="R43" s="216" t="str">
        <f t="shared" si="9"/>
        <v>s</v>
      </c>
      <c r="S43" s="216" t="str">
        <f t="shared" si="9"/>
        <v>l</v>
      </c>
      <c r="T43" s="216" t="str">
        <f t="shared" si="9"/>
        <v>m</v>
      </c>
      <c r="U43" s="216" t="str">
        <f t="shared" si="9"/>
        <v/>
      </c>
      <c r="V43" s="216" t="str">
        <f t="shared" si="9"/>
        <v/>
      </c>
      <c r="W43" s="216" t="str">
        <f t="shared" si="9"/>
        <v/>
      </c>
      <c r="X43" s="216" t="str">
        <f t="shared" si="9"/>
        <v/>
      </c>
      <c r="Y43" s="216" t="str">
        <f t="shared" si="9"/>
        <v/>
      </c>
      <c r="Z43" s="216" t="str">
        <f t="shared" si="9"/>
        <v/>
      </c>
      <c r="AA43" s="216" t="str">
        <f t="shared" si="9"/>
        <v/>
      </c>
      <c r="AB43" s="216" t="str">
        <f t="shared" si="9"/>
        <v/>
      </c>
      <c r="AC43" s="216" t="str">
        <f t="shared" si="9"/>
        <v/>
      </c>
      <c r="AD43" s="216" t="str">
        <f t="shared" si="9"/>
        <v/>
      </c>
      <c r="AE43" s="216" t="str">
        <f t="shared" si="9"/>
        <v/>
      </c>
      <c r="AF43" s="216" t="str">
        <f t="shared" si="9"/>
        <v/>
      </c>
      <c r="AG43" s="216" t="str">
        <f t="shared" si="9"/>
        <v/>
      </c>
      <c r="AH43" s="216" t="str">
        <f t="shared" si="9"/>
        <v/>
      </c>
      <c r="AI43" s="216" t="str">
        <f t="shared" si="9"/>
        <v/>
      </c>
      <c r="AJ43" s="216" t="str">
        <f t="shared" si="9"/>
        <v/>
      </c>
      <c r="AK43" s="216" t="str">
        <f t="shared" si="9"/>
        <v/>
      </c>
      <c r="AL43" s="216" t="str">
        <f t="shared" si="9"/>
        <v/>
      </c>
      <c r="AM43" s="216" t="str">
        <f t="shared" si="9"/>
        <v/>
      </c>
      <c r="AN43" s="216" t="str">
        <f t="shared" si="9"/>
        <v/>
      </c>
      <c r="AO43" s="216" t="str">
        <f t="shared" si="9"/>
        <v/>
      </c>
      <c r="AP43" s="216" t="str">
        <f t="shared" si="9"/>
        <v/>
      </c>
      <c r="AQ43" s="216" t="str">
        <f t="shared" si="9"/>
        <v/>
      </c>
      <c r="AR43" s="216" t="str">
        <f t="shared" si="9"/>
        <v/>
      </c>
      <c r="AS43" s="216" t="str">
        <f t="shared" si="9"/>
        <v/>
      </c>
      <c r="AT43" s="216" t="str">
        <f t="shared" si="9"/>
        <v/>
      </c>
      <c r="AU43" s="216" t="str">
        <f t="shared" si="9"/>
        <v/>
      </c>
      <c r="AV43" s="216" t="str">
        <f t="shared" si="9"/>
        <v/>
      </c>
      <c r="AW43" s="216" t="str">
        <f t="shared" si="9"/>
        <v/>
      </c>
      <c r="AX43" s="216" t="str">
        <f t="shared" si="9"/>
        <v/>
      </c>
      <c r="AY43" s="216" t="str">
        <f t="shared" si="9"/>
        <v/>
      </c>
      <c r="AZ43" s="216" t="str">
        <f t="shared" si="9"/>
        <v/>
      </c>
      <c r="BA43" s="216" t="str">
        <f t="shared" si="9"/>
        <v/>
      </c>
      <c r="BB43" s="216" t="str">
        <f t="shared" si="9"/>
        <v/>
      </c>
      <c r="BC43" s="216" t="str">
        <f t="shared" si="9"/>
        <v/>
      </c>
      <c r="BD43" s="216" t="str">
        <f t="shared" si="9"/>
        <v/>
      </c>
      <c r="BE43" s="216" t="str">
        <f t="shared" si="9"/>
        <v/>
      </c>
      <c r="BF43" s="216" t="str">
        <f t="shared" si="9"/>
        <v/>
      </c>
      <c r="BG43" s="216" t="str">
        <f t="shared" si="9"/>
        <v/>
      </c>
      <c r="BH43" s="216" t="str">
        <f t="shared" si="9"/>
        <v/>
      </c>
      <c r="BI43" s="216" t="str">
        <f t="shared" si="9"/>
        <v/>
      </c>
      <c r="BJ43" s="216" t="str">
        <f t="shared" si="9"/>
        <v/>
      </c>
      <c r="BK43" s="216" t="str">
        <f t="shared" si="9"/>
        <v/>
      </c>
      <c r="BL43" s="216" t="str">
        <f t="shared" si="9"/>
        <v/>
      </c>
      <c r="BM43" s="216" t="str">
        <f t="shared" si="9"/>
        <v/>
      </c>
      <c r="BN43" s="216" t="str">
        <f t="shared" si="9"/>
        <v/>
      </c>
      <c r="BO43" s="216" t="str">
        <f t="shared" si="9"/>
        <v/>
      </c>
      <c r="BP43" s="216" t="str">
        <f t="shared" si="9"/>
        <v/>
      </c>
      <c r="BQ43" s="216" t="str">
        <f t="shared" si="9"/>
        <v/>
      </c>
      <c r="BR43" s="216" t="str">
        <f t="shared" si="9"/>
        <v/>
      </c>
      <c r="BS43" s="216" t="str">
        <f t="shared" si="9"/>
        <v/>
      </c>
    </row>
    <row r="44" spans="1:71" ht="18.75" x14ac:dyDescent="0.3">
      <c r="A44" s="21"/>
      <c r="G44" s="216" t="str">
        <f>IF(COUNTIF(H44:BS44,"E"),"ERROR","OK")</f>
        <v>OK</v>
      </c>
      <c r="H44" s="216" t="str">
        <f>IF(H43="","O",IF(ISERROR(VLOOKUP(H43,Lists!$O$2:$O$60,1,FALSE)),"E","O"))</f>
        <v>O</v>
      </c>
      <c r="I44" s="216" t="str">
        <f>IF(I43="","O",IF(ISERROR(VLOOKUP(I43,Lists!$O$2:$O$60,1,FALSE)),"E","O"))</f>
        <v>O</v>
      </c>
      <c r="J44" s="216" t="str">
        <f>IF(J43="","O",IF(ISERROR(VLOOKUP(J43,Lists!$O$2:$O$60,1,FALSE)),"E","O"))</f>
        <v>O</v>
      </c>
      <c r="K44" s="216" t="str">
        <f>IF(K43="","O",IF(ISERROR(VLOOKUP(K43,Lists!$O$2:$O$60,1,FALSE)),"E","O"))</f>
        <v>O</v>
      </c>
      <c r="L44" s="216" t="str">
        <f>IF(L43="","O",IF(ISERROR(VLOOKUP(L43,Lists!$O$2:$O$60,1,FALSE)),"E","O"))</f>
        <v>O</v>
      </c>
      <c r="M44" s="216" t="str">
        <f>IF(M43="","O",IF(ISERROR(VLOOKUP(M43,Lists!$O$2:$O$60,1,FALSE)),"E","O"))</f>
        <v>O</v>
      </c>
      <c r="N44" s="216" t="str">
        <f>IF(N43="","O",IF(ISERROR(VLOOKUP(N43,Lists!$O$2:$O$60,1,FALSE)),"E","O"))</f>
        <v>O</v>
      </c>
      <c r="O44" s="216" t="str">
        <f>IF(O43="","O",IF(ISERROR(VLOOKUP(O43,Lists!$O$2:$O$60,1,FALSE)),"E","O"))</f>
        <v>O</v>
      </c>
      <c r="P44" s="216" t="str">
        <f>IF(P43="","O",IF(ISERROR(VLOOKUP(P43,Lists!$O$2:$O$60,1,FALSE)),"E","O"))</f>
        <v>O</v>
      </c>
      <c r="Q44" s="216" t="str">
        <f>IF(Q43="","O",IF(ISERROR(VLOOKUP(Q43,Lists!$O$2:$O$60,1,FALSE)),"E","O"))</f>
        <v>O</v>
      </c>
      <c r="R44" s="216" t="str">
        <f>IF(R43="","O",IF(ISERROR(VLOOKUP(R43,Lists!$O$2:$O$60,1,FALSE)),"E","O"))</f>
        <v>O</v>
      </c>
      <c r="S44" s="216" t="str">
        <f>IF(S43="","O",IF(ISERROR(VLOOKUP(S43,Lists!$O$2:$O$60,1,FALSE)),"E","O"))</f>
        <v>O</v>
      </c>
      <c r="T44" s="216" t="str">
        <f>IF(T43="","O",IF(ISERROR(VLOOKUP(T43,Lists!$O$2:$O$60,1,FALSE)),"E","O"))</f>
        <v>O</v>
      </c>
      <c r="U44" s="216" t="str">
        <f>IF(U43="","O",IF(ISERROR(VLOOKUP(U43,Lists!$O$2:$O$60,1,FALSE)),"E","O"))</f>
        <v>O</v>
      </c>
      <c r="V44" s="216" t="str">
        <f>IF(V43="","O",IF(ISERROR(VLOOKUP(V43,Lists!$O$2:$O$60,1,FALSE)),"E","O"))</f>
        <v>O</v>
      </c>
      <c r="W44" s="216" t="str">
        <f>IF(W43="","O",IF(ISERROR(VLOOKUP(W43,Lists!$O$2:$O$60,1,FALSE)),"E","O"))</f>
        <v>O</v>
      </c>
      <c r="X44" s="216" t="str">
        <f>IF(X43="","O",IF(ISERROR(VLOOKUP(X43,Lists!$O$2:$O$60,1,FALSE)),"E","O"))</f>
        <v>O</v>
      </c>
      <c r="Y44" s="216" t="str">
        <f>IF(Y43="","O",IF(ISERROR(VLOOKUP(Y43,Lists!$O$2:$O$60,1,FALSE)),"E","O"))</f>
        <v>O</v>
      </c>
      <c r="Z44" s="216" t="str">
        <f>IF(Z43="","O",IF(ISERROR(VLOOKUP(Z43,Lists!$O$2:$O$60,1,FALSE)),"E","O"))</f>
        <v>O</v>
      </c>
      <c r="AA44" s="216" t="str">
        <f>IF(AA43="","O",IF(ISERROR(VLOOKUP(AA43,Lists!$O$2:$O$60,1,FALSE)),"E","O"))</f>
        <v>O</v>
      </c>
      <c r="AB44" s="216" t="str">
        <f>IF(AB43="","O",IF(ISERROR(VLOOKUP(AB43,Lists!$O$2:$O$60,1,FALSE)),"E","O"))</f>
        <v>O</v>
      </c>
      <c r="AC44" s="216" t="str">
        <f>IF(AC43="","O",IF(ISERROR(VLOOKUP(AC43,Lists!$O$2:$O$60,1,FALSE)),"E","O"))</f>
        <v>O</v>
      </c>
      <c r="AD44" s="216" t="str">
        <f>IF(AD43="","O",IF(ISERROR(VLOOKUP(AD43,Lists!$O$2:$O$60,1,FALSE)),"E","O"))</f>
        <v>O</v>
      </c>
      <c r="AE44" s="216" t="str">
        <f>IF(AE43="","O",IF(ISERROR(VLOOKUP(AE43,Lists!$O$2:$O$60,1,FALSE)),"E","O"))</f>
        <v>O</v>
      </c>
      <c r="AF44" s="216" t="str">
        <f>IF(AF43="","O",IF(ISERROR(VLOOKUP(AF43,Lists!$O$2:$O$60,1,FALSE)),"E","O"))</f>
        <v>O</v>
      </c>
      <c r="AG44" s="216" t="str">
        <f>IF(AG43="","O",IF(ISERROR(VLOOKUP(AG43,Lists!$O$2:$O$60,1,FALSE)),"E","O"))</f>
        <v>O</v>
      </c>
      <c r="AH44" s="216" t="str">
        <f>IF(AH43="","O",IF(ISERROR(VLOOKUP(AH43,Lists!$O$2:$O$60,1,FALSE)),"E","O"))</f>
        <v>O</v>
      </c>
      <c r="AI44" s="216" t="str">
        <f>IF(AI43="","O",IF(ISERROR(VLOOKUP(AI43,Lists!$O$2:$O$60,1,FALSE)),"E","O"))</f>
        <v>O</v>
      </c>
      <c r="AJ44" s="216" t="str">
        <f>IF(AJ43="","O",IF(ISERROR(VLOOKUP(AJ43,Lists!$O$2:$O$60,1,FALSE)),"E","O"))</f>
        <v>O</v>
      </c>
      <c r="AK44" s="216" t="str">
        <f>IF(AK43="","O",IF(ISERROR(VLOOKUP(AK43,Lists!$O$2:$O$60,1,FALSE)),"E","O"))</f>
        <v>O</v>
      </c>
      <c r="AL44" s="216" t="str">
        <f>IF(AL43="","O",IF(ISERROR(VLOOKUP(AL43,Lists!$O$2:$O$60,1,FALSE)),"E","O"))</f>
        <v>O</v>
      </c>
      <c r="AM44" s="216" t="str">
        <f>IF(AM43="","O",IF(ISERROR(VLOOKUP(AM43,Lists!$O$2:$O$60,1,FALSE)),"E","O"))</f>
        <v>O</v>
      </c>
      <c r="AN44" s="216" t="str">
        <f>IF(AN43="","O",IF(ISERROR(VLOOKUP(AN43,Lists!$O$2:$O$60,1,FALSE)),"E","O"))</f>
        <v>O</v>
      </c>
      <c r="AO44" s="216" t="str">
        <f>IF(AO43="","O",IF(ISERROR(VLOOKUP(AO43,Lists!$O$2:$O$60,1,FALSE)),"E","O"))</f>
        <v>O</v>
      </c>
      <c r="AP44" s="216" t="str">
        <f>IF(AP43="","O",IF(ISERROR(VLOOKUP(AP43,Lists!$O$2:$O$60,1,FALSE)),"E","O"))</f>
        <v>O</v>
      </c>
      <c r="AQ44" s="216" t="str">
        <f>IF(AQ43="","O",IF(ISERROR(VLOOKUP(AQ43,Lists!$O$2:$O$60,1,FALSE)),"E","O"))</f>
        <v>O</v>
      </c>
      <c r="AR44" s="216" t="str">
        <f>IF(AR43="","O",IF(ISERROR(VLOOKUP(AR43,Lists!$O$2:$O$60,1,FALSE)),"E","O"))</f>
        <v>O</v>
      </c>
      <c r="AS44" s="216" t="str">
        <f>IF(AS43="","O",IF(ISERROR(VLOOKUP(AS43,Lists!$O$2:$O$60,1,FALSE)),"E","O"))</f>
        <v>O</v>
      </c>
      <c r="AT44" s="216" t="str">
        <f>IF(AT43="","O",IF(ISERROR(VLOOKUP(AT43,Lists!$O$2:$O$60,1,FALSE)),"E","O"))</f>
        <v>O</v>
      </c>
      <c r="AU44" s="216" t="str">
        <f>IF(AU43="","O",IF(ISERROR(VLOOKUP(AU43,Lists!$O$2:$O$60,1,FALSE)),"E","O"))</f>
        <v>O</v>
      </c>
      <c r="AV44" s="216" t="str">
        <f>IF(AV43="","O",IF(ISERROR(VLOOKUP(AV43,Lists!$O$2:$O$60,1,FALSE)),"E","O"))</f>
        <v>O</v>
      </c>
      <c r="AW44" s="216" t="str">
        <f>IF(AW43="","O",IF(ISERROR(VLOOKUP(AW43,Lists!$O$2:$O$60,1,FALSE)),"E","O"))</f>
        <v>O</v>
      </c>
      <c r="AX44" s="216" t="str">
        <f>IF(AX43="","O",IF(ISERROR(VLOOKUP(AX43,Lists!$O$2:$O$60,1,FALSE)),"E","O"))</f>
        <v>O</v>
      </c>
      <c r="AY44" s="216" t="str">
        <f>IF(AY43="","O",IF(ISERROR(VLOOKUP(AY43,Lists!$O$2:$O$60,1,FALSE)),"E","O"))</f>
        <v>O</v>
      </c>
      <c r="AZ44" s="216" t="str">
        <f>IF(AZ43="","O",IF(ISERROR(VLOOKUP(AZ43,Lists!$O$2:$O$60,1,FALSE)),"E","O"))</f>
        <v>O</v>
      </c>
      <c r="BA44" s="216" t="str">
        <f>IF(BA43="","O",IF(ISERROR(VLOOKUP(BA43,Lists!$O$2:$O$60,1,FALSE)),"E","O"))</f>
        <v>O</v>
      </c>
      <c r="BB44" s="216" t="str">
        <f>IF(BB43="","O",IF(ISERROR(VLOOKUP(BB43,Lists!$O$2:$O$60,1,FALSE)),"E","O"))</f>
        <v>O</v>
      </c>
      <c r="BC44" s="216" t="str">
        <f>IF(BC43="","O",IF(ISERROR(VLOOKUP(BC43,Lists!$O$2:$O$60,1,FALSE)),"E","O"))</f>
        <v>O</v>
      </c>
      <c r="BD44" s="216" t="str">
        <f>IF(BD43="","O",IF(ISERROR(VLOOKUP(BD43,Lists!$O$2:$O$60,1,FALSE)),"E","O"))</f>
        <v>O</v>
      </c>
      <c r="BE44" s="216" t="str">
        <f>IF(BE43="","O",IF(ISERROR(VLOOKUP(BE43,Lists!$O$2:$O$60,1,FALSE)),"E","O"))</f>
        <v>O</v>
      </c>
      <c r="BF44" s="216" t="str">
        <f>IF(BF43="","O",IF(ISERROR(VLOOKUP(BF43,Lists!$O$2:$O$60,1,FALSE)),"E","O"))</f>
        <v>O</v>
      </c>
      <c r="BG44" s="216" t="str">
        <f>IF(BG43="","O",IF(ISERROR(VLOOKUP(BG43,Lists!$O$2:$O$60,1,FALSE)),"E","O"))</f>
        <v>O</v>
      </c>
      <c r="BH44" s="216" t="str">
        <f>IF(BH43="","O",IF(ISERROR(VLOOKUP(BH43,Lists!$O$2:$O$60,1,FALSE)),"E","O"))</f>
        <v>O</v>
      </c>
      <c r="BI44" s="216" t="str">
        <f>IF(BI43="","O",IF(ISERROR(VLOOKUP(BI43,Lists!$O$2:$O$60,1,FALSE)),"E","O"))</f>
        <v>O</v>
      </c>
      <c r="BJ44" s="216" t="str">
        <f>IF(BJ43="","O",IF(ISERROR(VLOOKUP(BJ43,Lists!$O$2:$O$60,1,FALSE)),"E","O"))</f>
        <v>O</v>
      </c>
      <c r="BK44" s="216" t="str">
        <f>IF(BK43="","O",IF(ISERROR(VLOOKUP(BK43,Lists!$O$2:$O$60,1,FALSE)),"E","O"))</f>
        <v>O</v>
      </c>
      <c r="BL44" s="216" t="str">
        <f>IF(BL43="","O",IF(ISERROR(VLOOKUP(BL43,Lists!$O$2:$O$60,1,FALSE)),"E","O"))</f>
        <v>O</v>
      </c>
      <c r="BM44" s="216" t="str">
        <f>IF(BM43="","O",IF(ISERROR(VLOOKUP(BM43,Lists!$O$2:$O$60,1,FALSE)),"E","O"))</f>
        <v>O</v>
      </c>
      <c r="BN44" s="216" t="str">
        <f>IF(BN43="","O",IF(ISERROR(VLOOKUP(BN43,Lists!$O$2:$O$60,1,FALSE)),"E","O"))</f>
        <v>O</v>
      </c>
      <c r="BO44" s="216" t="str">
        <f>IF(BO43="","O",IF(ISERROR(VLOOKUP(BO43,Lists!$O$2:$O$60,1,FALSE)),"E","O"))</f>
        <v>O</v>
      </c>
      <c r="BP44" s="216" t="str">
        <f>IF(BP43="","O",IF(ISERROR(VLOOKUP(BP43,Lists!$O$2:$O$60,1,FALSE)),"E","O"))</f>
        <v>O</v>
      </c>
      <c r="BQ44" s="216" t="str">
        <f>IF(BQ43="","O",IF(ISERROR(VLOOKUP(BQ43,Lists!$O$2:$O$60,1,FALSE)),"E","O"))</f>
        <v>O</v>
      </c>
      <c r="BR44" s="216" t="str">
        <f>IF(BR43="","O",IF(ISERROR(VLOOKUP(BR43,Lists!$O$2:$O$60,1,FALSE)),"E","O"))</f>
        <v>O</v>
      </c>
      <c r="BS44" s="216" t="str">
        <f>IF(BS43="","O",IF(ISERROR(VLOOKUP(BS43,Lists!$O$2:$O$60,1,FALSE)),"E","O"))</f>
        <v>O</v>
      </c>
    </row>
    <row r="45" spans="1:71" ht="42.75" customHeight="1" x14ac:dyDescent="0.25">
      <c r="A45" s="166" t="s">
        <v>134</v>
      </c>
      <c r="B45" s="166"/>
      <c r="C45" s="166"/>
      <c r="D45" s="166"/>
      <c r="E45" s="166"/>
      <c r="F45" s="29" t="str">
        <f>IF(AND(F43="OK",F41="OK",F39="OK",F35="OK",F31="OK",F27="OK",F23="OK",F21="OK",F17="OK",F11="OK",F3="OK"),"OK","ERROR")</f>
        <v>OK</v>
      </c>
      <c r="H45" s="20" t="e">
        <f>MID(#REF!,H$2,1)</f>
        <v>#REF!</v>
      </c>
      <c r="I45" s="20" t="e">
        <f>MID(#REF!,I$2,1)</f>
        <v>#REF!</v>
      </c>
      <c r="J45" s="20" t="e">
        <f>MID(#REF!,J$2,1)</f>
        <v>#REF!</v>
      </c>
      <c r="K45" s="20" t="e">
        <f>MID(#REF!,K$2,1)</f>
        <v>#REF!</v>
      </c>
      <c r="L45" s="20" t="e">
        <f>MID(#REF!,L$2,1)</f>
        <v>#REF!</v>
      </c>
      <c r="M45" s="20" t="e">
        <f>MID(#REF!,M$2,1)</f>
        <v>#REF!</v>
      </c>
      <c r="N45" s="20" t="e">
        <f>MID(#REF!,N$2,1)</f>
        <v>#REF!</v>
      </c>
      <c r="O45" s="20" t="e">
        <f>MID(#REF!,O$2,1)</f>
        <v>#REF!</v>
      </c>
      <c r="P45" s="20" t="e">
        <f>MID(#REF!,P$2,1)</f>
        <v>#REF!</v>
      </c>
      <c r="Q45" s="20" t="e">
        <f>MID(#REF!,Q$2,1)</f>
        <v>#REF!</v>
      </c>
      <c r="R45" s="20" t="e">
        <f>MID(#REF!,R$2,1)</f>
        <v>#REF!</v>
      </c>
      <c r="S45" s="20" t="e">
        <f>MID(#REF!,S$2,1)</f>
        <v>#REF!</v>
      </c>
      <c r="T45" s="20" t="e">
        <f>MID(#REF!,T$2,1)</f>
        <v>#REF!</v>
      </c>
      <c r="U45" s="20" t="e">
        <f>MID(#REF!,U$2,1)</f>
        <v>#REF!</v>
      </c>
      <c r="V45" s="20" t="e">
        <f>MID(#REF!,V$2,1)</f>
        <v>#REF!</v>
      </c>
      <c r="W45" s="20" t="e">
        <f>MID(#REF!,W$2,1)</f>
        <v>#REF!</v>
      </c>
      <c r="X45" s="20" t="e">
        <f>MID(#REF!,X$2,1)</f>
        <v>#REF!</v>
      </c>
      <c r="Y45" s="20" t="e">
        <f>MID(#REF!,Y$2,1)</f>
        <v>#REF!</v>
      </c>
      <c r="Z45" s="20" t="e">
        <f>MID(#REF!,Z$2,1)</f>
        <v>#REF!</v>
      </c>
      <c r="AA45" s="20" t="e">
        <f>MID(#REF!,AA$2,1)</f>
        <v>#REF!</v>
      </c>
      <c r="AB45" s="20" t="e">
        <f>MID(#REF!,AB$2,1)</f>
        <v>#REF!</v>
      </c>
      <c r="AC45" s="20" t="e">
        <f>MID(#REF!,AC$2,1)</f>
        <v>#REF!</v>
      </c>
      <c r="AD45" s="20" t="e">
        <f>MID(#REF!,AD$2,1)</f>
        <v>#REF!</v>
      </c>
      <c r="AE45" s="20" t="e">
        <f>MID(#REF!,AE$2,1)</f>
        <v>#REF!</v>
      </c>
      <c r="AF45" s="20" t="e">
        <f>MID(#REF!,AF$2,1)</f>
        <v>#REF!</v>
      </c>
      <c r="AG45" s="20" t="e">
        <f>MID(#REF!,AG$2,1)</f>
        <v>#REF!</v>
      </c>
      <c r="AH45" s="20" t="e">
        <f>MID(#REF!,AH$2,1)</f>
        <v>#REF!</v>
      </c>
      <c r="AI45" s="20" t="e">
        <f>MID(#REF!,AI$2,1)</f>
        <v>#REF!</v>
      </c>
      <c r="AJ45" s="20" t="e">
        <f>MID(#REF!,AJ$2,1)</f>
        <v>#REF!</v>
      </c>
      <c r="AK45" s="20" t="e">
        <f>MID(#REF!,AK$2,1)</f>
        <v>#REF!</v>
      </c>
      <c r="AL45" s="20" t="e">
        <f>MID(#REF!,AL$2,1)</f>
        <v>#REF!</v>
      </c>
      <c r="AM45" s="20" t="e">
        <f>MID(#REF!,AM$2,1)</f>
        <v>#REF!</v>
      </c>
      <c r="AN45" s="20" t="e">
        <f>MID(#REF!,AN$2,1)</f>
        <v>#REF!</v>
      </c>
      <c r="AO45" s="20" t="e">
        <f>MID(#REF!,AO$2,1)</f>
        <v>#REF!</v>
      </c>
      <c r="AP45" s="20" t="e">
        <f>MID(#REF!,AP$2,1)</f>
        <v>#REF!</v>
      </c>
      <c r="AQ45" s="20" t="e">
        <f>MID(#REF!,AQ$2,1)</f>
        <v>#REF!</v>
      </c>
      <c r="AR45" s="20" t="e">
        <f>MID(#REF!,AR$2,1)</f>
        <v>#REF!</v>
      </c>
      <c r="AS45" s="20" t="e">
        <f>MID(#REF!,AS$2,1)</f>
        <v>#REF!</v>
      </c>
      <c r="AT45" s="20" t="e">
        <f>MID(#REF!,AT$2,1)</f>
        <v>#REF!</v>
      </c>
      <c r="AU45" s="20" t="e">
        <f>MID(#REF!,AU$2,1)</f>
        <v>#REF!</v>
      </c>
      <c r="AV45" s="20" t="e">
        <f>MID(#REF!,AV$2,1)</f>
        <v>#REF!</v>
      </c>
      <c r="AW45" s="20" t="e">
        <f>MID(#REF!,AW$2,1)</f>
        <v>#REF!</v>
      </c>
      <c r="AX45" s="20" t="e">
        <f>MID(#REF!,AX$2,1)</f>
        <v>#REF!</v>
      </c>
      <c r="AY45" s="20" t="e">
        <f>MID(#REF!,AY$2,1)</f>
        <v>#REF!</v>
      </c>
      <c r="AZ45" s="20" t="e">
        <f>MID(#REF!,AZ$2,1)</f>
        <v>#REF!</v>
      </c>
      <c r="BA45" s="20" t="e">
        <f>MID(#REF!,BA$2,1)</f>
        <v>#REF!</v>
      </c>
      <c r="BB45" s="20" t="e">
        <f>MID(#REF!,BB$2,1)</f>
        <v>#REF!</v>
      </c>
      <c r="BC45" s="20" t="e">
        <f>MID(#REF!,BC$2,1)</f>
        <v>#REF!</v>
      </c>
      <c r="BD45" s="20" t="e">
        <f>MID(#REF!,BD$2,1)</f>
        <v>#REF!</v>
      </c>
      <c r="BE45" s="20" t="e">
        <f>MID(#REF!,BE$2,1)</f>
        <v>#REF!</v>
      </c>
      <c r="BF45" s="20" t="e">
        <f>MID(#REF!,BF$2,1)</f>
        <v>#REF!</v>
      </c>
      <c r="BG45" s="20" t="e">
        <f>MID(#REF!,BG$2,1)</f>
        <v>#REF!</v>
      </c>
      <c r="BH45" s="20" t="e">
        <f>MID(#REF!,BH$2,1)</f>
        <v>#REF!</v>
      </c>
      <c r="BI45" s="20" t="e">
        <f>MID(#REF!,BI$2,1)</f>
        <v>#REF!</v>
      </c>
      <c r="BJ45" s="20" t="e">
        <f>MID(#REF!,BJ$2,1)</f>
        <v>#REF!</v>
      </c>
      <c r="BK45" s="20" t="e">
        <f>MID(#REF!,BK$2,1)</f>
        <v>#REF!</v>
      </c>
      <c r="BL45" s="20" t="e">
        <f>MID(#REF!,BL$2,1)</f>
        <v>#REF!</v>
      </c>
      <c r="BM45" s="20" t="e">
        <f>MID(#REF!,BM$2,1)</f>
        <v>#REF!</v>
      </c>
      <c r="BN45" s="20" t="e">
        <f>MID(#REF!,BN$2,1)</f>
        <v>#REF!</v>
      </c>
      <c r="BO45" s="20" t="e">
        <f>MID(#REF!,BO$2,1)</f>
        <v>#REF!</v>
      </c>
      <c r="BP45" s="20" t="e">
        <f>MID(#REF!,BP$2,1)</f>
        <v>#REF!</v>
      </c>
      <c r="BQ45" s="20" t="e">
        <f>MID(#REF!,BQ$2,1)</f>
        <v>#REF!</v>
      </c>
      <c r="BR45" s="20" t="e">
        <f>MID(#REF!,BR$2,1)</f>
        <v>#REF!</v>
      </c>
      <c r="BS45" s="20" t="e">
        <f>MID(#REF!,BS$2,1)</f>
        <v>#REF!</v>
      </c>
    </row>
    <row r="46" spans="1:71" x14ac:dyDescent="0.25">
      <c r="G46" s="20" t="str">
        <f>IF(COUNTIF(H46:BS46,"E"),"ERROR","OK")</f>
        <v>OK</v>
      </c>
      <c r="H46" s="20" t="e">
        <f>IF(H45="","O",IF(ISERROR(VLOOKUP(H45,Lists!$M2:$M60,1,FALSE)),"E","O"))</f>
        <v>#REF!</v>
      </c>
      <c r="I46" s="20" t="e">
        <f>IF(I45="","O",IF(ISERROR(VLOOKUP(I45,Lists!$M2:$M60,1,FALSE)),"E","O"))</f>
        <v>#REF!</v>
      </c>
      <c r="J46" s="20" t="e">
        <f>IF(J45="","O",IF(ISERROR(VLOOKUP(J45,Lists!$M2:$M60,1,FALSE)),"E","O"))</f>
        <v>#REF!</v>
      </c>
      <c r="K46" s="20" t="e">
        <f>IF(K45="","O",IF(ISERROR(VLOOKUP(K45,Lists!$M2:$M60,1,FALSE)),"E","O"))</f>
        <v>#REF!</v>
      </c>
      <c r="L46" s="20" t="e">
        <f>IF(L45="","O",IF(ISERROR(VLOOKUP(L45,Lists!$M2:$M60,1,FALSE)),"E","O"))</f>
        <v>#REF!</v>
      </c>
      <c r="M46" s="20" t="e">
        <f>IF(M45="","O",IF(ISERROR(VLOOKUP(M45,Lists!$M2:$M60,1,FALSE)),"E","O"))</f>
        <v>#REF!</v>
      </c>
      <c r="N46" s="20" t="e">
        <f>IF(N45="","O",IF(ISERROR(VLOOKUP(N45,Lists!$M2:$M60,1,FALSE)),"E","O"))</f>
        <v>#REF!</v>
      </c>
      <c r="O46" s="20" t="e">
        <f>IF(O45="","O",IF(ISERROR(VLOOKUP(O45,Lists!$M2:$M60,1,FALSE)),"E","O"))</f>
        <v>#REF!</v>
      </c>
      <c r="P46" s="20" t="e">
        <f>IF(P45="","O",IF(ISERROR(VLOOKUP(P45,Lists!$M2:$M60,1,FALSE)),"E","O"))</f>
        <v>#REF!</v>
      </c>
      <c r="Q46" s="20" t="e">
        <f>IF(Q45="","O",IF(ISERROR(VLOOKUP(Q45,Lists!$M2:$M60,1,FALSE)),"E","O"))</f>
        <v>#REF!</v>
      </c>
      <c r="R46" s="20" t="e">
        <f>IF(R45="","O",IF(ISERROR(VLOOKUP(R45,Lists!$M2:$M60,1,FALSE)),"E","O"))</f>
        <v>#REF!</v>
      </c>
      <c r="S46" s="20" t="e">
        <f>IF(S45="","O",IF(ISERROR(VLOOKUP(S45,Lists!$M2:$M60,1,FALSE)),"E","O"))</f>
        <v>#REF!</v>
      </c>
      <c r="T46" s="20" t="e">
        <f>IF(T45="","O",IF(ISERROR(VLOOKUP(T45,Lists!$M2:$M60,1,FALSE)),"E","O"))</f>
        <v>#REF!</v>
      </c>
      <c r="U46" s="20" t="e">
        <f>IF(U45="","O",IF(ISERROR(VLOOKUP(U45,Lists!$M2:$M60,1,FALSE)),"E","O"))</f>
        <v>#REF!</v>
      </c>
      <c r="V46" s="20" t="e">
        <f>IF(V45="","O",IF(ISERROR(VLOOKUP(V45,Lists!$M2:$M60,1,FALSE)),"E","O"))</f>
        <v>#REF!</v>
      </c>
      <c r="W46" s="20" t="e">
        <f>IF(W45="","O",IF(ISERROR(VLOOKUP(W45,Lists!$M2:$M60,1,FALSE)),"E","O"))</f>
        <v>#REF!</v>
      </c>
      <c r="X46" s="20" t="e">
        <f>IF(X45="","O",IF(ISERROR(VLOOKUP(X45,Lists!$M2:$M60,1,FALSE)),"E","O"))</f>
        <v>#REF!</v>
      </c>
      <c r="Y46" s="20" t="e">
        <f>IF(Y45="","O",IF(ISERROR(VLOOKUP(Y45,Lists!$M2:$M60,1,FALSE)),"E","O"))</f>
        <v>#REF!</v>
      </c>
      <c r="Z46" s="20" t="e">
        <f>IF(Z45="","O",IF(ISERROR(VLOOKUP(Z45,Lists!$M2:$M60,1,FALSE)),"E","O"))</f>
        <v>#REF!</v>
      </c>
      <c r="AA46" s="20" t="e">
        <f>IF(AA45="","O",IF(ISERROR(VLOOKUP(AA45,Lists!$M2:$M60,1,FALSE)),"E","O"))</f>
        <v>#REF!</v>
      </c>
      <c r="AB46" s="20" t="e">
        <f>IF(AB45="","O",IF(ISERROR(VLOOKUP(AB45,Lists!$M2:$M60,1,FALSE)),"E","O"))</f>
        <v>#REF!</v>
      </c>
      <c r="AC46" s="20" t="e">
        <f>IF(AC45="","O",IF(ISERROR(VLOOKUP(AC45,Lists!$M2:$M60,1,FALSE)),"E","O"))</f>
        <v>#REF!</v>
      </c>
      <c r="AD46" s="20" t="e">
        <f>IF(AD45="","O",IF(ISERROR(VLOOKUP(AD45,Lists!$M2:$M60,1,FALSE)),"E","O"))</f>
        <v>#REF!</v>
      </c>
      <c r="AE46" s="20" t="e">
        <f>IF(AE45="","O",IF(ISERROR(VLOOKUP(AE45,Lists!$M2:$M60,1,FALSE)),"E","O"))</f>
        <v>#REF!</v>
      </c>
      <c r="AF46" s="20" t="e">
        <f>IF(AF45="","O",IF(ISERROR(VLOOKUP(AF45,Lists!$M2:$M60,1,FALSE)),"E","O"))</f>
        <v>#REF!</v>
      </c>
      <c r="AG46" s="20" t="e">
        <f>IF(AG45="","O",IF(ISERROR(VLOOKUP(AG45,Lists!$M2:$M60,1,FALSE)),"E","O"))</f>
        <v>#REF!</v>
      </c>
      <c r="AH46" s="20" t="e">
        <f>IF(AH45="","O",IF(ISERROR(VLOOKUP(AH45,Lists!$M2:$M60,1,FALSE)),"E","O"))</f>
        <v>#REF!</v>
      </c>
      <c r="AI46" s="20" t="e">
        <f>IF(AI45="","O",IF(ISERROR(VLOOKUP(AI45,Lists!$M2:$M60,1,FALSE)),"E","O"))</f>
        <v>#REF!</v>
      </c>
      <c r="AJ46" s="20" t="e">
        <f>IF(AJ45="","O",IF(ISERROR(VLOOKUP(AJ45,Lists!$M2:$M60,1,FALSE)),"E","O"))</f>
        <v>#REF!</v>
      </c>
      <c r="AK46" s="20" t="e">
        <f>IF(AK45="","O",IF(ISERROR(VLOOKUP(AK45,Lists!$M2:$M60,1,FALSE)),"E","O"))</f>
        <v>#REF!</v>
      </c>
      <c r="AL46" s="20" t="e">
        <f>IF(AL45="","O",IF(ISERROR(VLOOKUP(AL45,Lists!$M2:$M60,1,FALSE)),"E","O"))</f>
        <v>#REF!</v>
      </c>
      <c r="AM46" s="20" t="e">
        <f>IF(AM45="","O",IF(ISERROR(VLOOKUP(AM45,Lists!$M2:$M60,1,FALSE)),"E","O"))</f>
        <v>#REF!</v>
      </c>
      <c r="AN46" s="20" t="e">
        <f>IF(AN45="","O",IF(ISERROR(VLOOKUP(AN45,Lists!$M2:$M60,1,FALSE)),"E","O"))</f>
        <v>#REF!</v>
      </c>
      <c r="AO46" s="20" t="e">
        <f>IF(AO45="","O",IF(ISERROR(VLOOKUP(AO45,Lists!$M2:$M60,1,FALSE)),"E","O"))</f>
        <v>#REF!</v>
      </c>
      <c r="AP46" s="20" t="e">
        <f>IF(AP45="","O",IF(ISERROR(VLOOKUP(AP45,Lists!$M2:$M60,1,FALSE)),"E","O"))</f>
        <v>#REF!</v>
      </c>
      <c r="AQ46" s="20" t="e">
        <f>IF(AQ45="","O",IF(ISERROR(VLOOKUP(AQ45,Lists!$M2:$M60,1,FALSE)),"E","O"))</f>
        <v>#REF!</v>
      </c>
      <c r="AR46" s="20" t="e">
        <f>IF(AR45="","O",IF(ISERROR(VLOOKUP(AR45,Lists!$M2:$M60,1,FALSE)),"E","O"))</f>
        <v>#REF!</v>
      </c>
      <c r="AS46" s="20" t="e">
        <f>IF(AS45="","O",IF(ISERROR(VLOOKUP(AS45,Lists!$M2:$M60,1,FALSE)),"E","O"))</f>
        <v>#REF!</v>
      </c>
      <c r="AT46" s="20" t="e">
        <f>IF(AT45="","O",IF(ISERROR(VLOOKUP(AT45,Lists!$M2:$M60,1,FALSE)),"E","O"))</f>
        <v>#REF!</v>
      </c>
      <c r="AU46" s="20" t="e">
        <f>IF(AU45="","O",IF(ISERROR(VLOOKUP(AU45,Lists!$M2:$M60,1,FALSE)),"E","O"))</f>
        <v>#REF!</v>
      </c>
      <c r="AV46" s="20" t="e">
        <f>IF(AV45="","O",IF(ISERROR(VLOOKUP(AV45,Lists!$M2:$M60,1,FALSE)),"E","O"))</f>
        <v>#REF!</v>
      </c>
      <c r="AW46" s="20" t="e">
        <f>IF(AW45="","O",IF(ISERROR(VLOOKUP(AW45,Lists!$M2:$M60,1,FALSE)),"E","O"))</f>
        <v>#REF!</v>
      </c>
      <c r="AX46" s="20" t="e">
        <f>IF(AX45="","O",IF(ISERROR(VLOOKUP(AX45,Lists!$M2:$M60,1,FALSE)),"E","O"))</f>
        <v>#REF!</v>
      </c>
      <c r="AY46" s="20" t="e">
        <f>IF(AY45="","O",IF(ISERROR(VLOOKUP(AY45,Lists!$M2:$M60,1,FALSE)),"E","O"))</f>
        <v>#REF!</v>
      </c>
      <c r="AZ46" s="20" t="e">
        <f>IF(AZ45="","O",IF(ISERROR(VLOOKUP(AZ45,Lists!$M2:$M60,1,FALSE)),"E","O"))</f>
        <v>#REF!</v>
      </c>
      <c r="BA46" s="20" t="e">
        <f>IF(BA45="","O",IF(ISERROR(VLOOKUP(BA45,Lists!$M2:$M60,1,FALSE)),"E","O"))</f>
        <v>#REF!</v>
      </c>
      <c r="BB46" s="20" t="e">
        <f>IF(BB45="","O",IF(ISERROR(VLOOKUP(BB45,Lists!$M2:$M60,1,FALSE)),"E","O"))</f>
        <v>#REF!</v>
      </c>
      <c r="BC46" s="20" t="e">
        <f>IF(BC45="","O",IF(ISERROR(VLOOKUP(BC45,Lists!$M2:$M60,1,FALSE)),"E","O"))</f>
        <v>#REF!</v>
      </c>
      <c r="BD46" s="20" t="e">
        <f>IF(BD45="","O",IF(ISERROR(VLOOKUP(BD45,Lists!$M2:$M60,1,FALSE)),"E","O"))</f>
        <v>#REF!</v>
      </c>
      <c r="BE46" s="20" t="e">
        <f>IF(BE45="","O",IF(ISERROR(VLOOKUP(BE45,Lists!$M2:$M60,1,FALSE)),"E","O"))</f>
        <v>#REF!</v>
      </c>
      <c r="BF46" s="20" t="e">
        <f>IF(BF45="","O",IF(ISERROR(VLOOKUP(BF45,Lists!$M2:$M60,1,FALSE)),"E","O"))</f>
        <v>#REF!</v>
      </c>
      <c r="BG46" s="20" t="e">
        <f>IF(BG45="","O",IF(ISERROR(VLOOKUP(BG45,Lists!$M2:$M60,1,FALSE)),"E","O"))</f>
        <v>#REF!</v>
      </c>
      <c r="BH46" s="20" t="e">
        <f>IF(BH45="","O",IF(ISERROR(VLOOKUP(BH45,Lists!$M2:$M60,1,FALSE)),"E","O"))</f>
        <v>#REF!</v>
      </c>
      <c r="BI46" s="20" t="e">
        <f>IF(BI45="","O",IF(ISERROR(VLOOKUP(BI45,Lists!$M2:$M60,1,FALSE)),"E","O"))</f>
        <v>#REF!</v>
      </c>
      <c r="BJ46" s="20" t="e">
        <f>IF(BJ45="","O",IF(ISERROR(VLOOKUP(BJ45,Lists!$M2:$M60,1,FALSE)),"E","O"))</f>
        <v>#REF!</v>
      </c>
      <c r="BK46" s="20" t="e">
        <f>IF(BK45="","O",IF(ISERROR(VLOOKUP(BK45,Lists!$M2:$M60,1,FALSE)),"E","O"))</f>
        <v>#REF!</v>
      </c>
      <c r="BL46" s="20" t="e">
        <f>IF(BL45="","O",IF(ISERROR(VLOOKUP(BL45,Lists!$M2:$M60,1,FALSE)),"E","O"))</f>
        <v>#REF!</v>
      </c>
      <c r="BM46" s="20" t="e">
        <f>IF(BM45="","O",IF(ISERROR(VLOOKUP(BM45,Lists!$M2:$M60,1,FALSE)),"E","O"))</f>
        <v>#REF!</v>
      </c>
      <c r="BN46" s="20" t="e">
        <f>IF(BN45="","O",IF(ISERROR(VLOOKUP(BN45,Lists!$M2:$M60,1,FALSE)),"E","O"))</f>
        <v>#REF!</v>
      </c>
      <c r="BO46" s="20" t="e">
        <f>IF(BO45="","O",IF(ISERROR(VLOOKUP(BO45,Lists!$M2:$M60,1,FALSE)),"E","O"))</f>
        <v>#REF!</v>
      </c>
      <c r="BP46" s="20" t="e">
        <f>IF(BP45="","O",IF(ISERROR(VLOOKUP(BP45,Lists!$M2:$M60,1,FALSE)),"E","O"))</f>
        <v>#REF!</v>
      </c>
      <c r="BQ46" s="20" t="e">
        <f>IF(BQ45="","O",IF(ISERROR(VLOOKUP(BQ45,Lists!$M2:$M60,1,FALSE)),"E","O"))</f>
        <v>#REF!</v>
      </c>
      <c r="BR46" s="20" t="e">
        <f>IF(BR45="","O",IF(ISERROR(VLOOKUP(BR45,Lists!$M2:$M60,1,FALSE)),"E","O"))</f>
        <v>#REF!</v>
      </c>
      <c r="BS46" s="20" t="e">
        <f>IF(BS45="","O",IF(ISERROR(VLOOKUP(BS45,Lists!$M2:$M60,1,FALSE)),"E","O"))</f>
        <v>#REF!</v>
      </c>
    </row>
    <row r="47" spans="1:71" ht="69.75" customHeight="1" x14ac:dyDescent="0.25">
      <c r="A47" s="158" t="s">
        <v>136</v>
      </c>
      <c r="B47" s="165"/>
      <c r="C47" s="165"/>
      <c r="D47" s="165"/>
      <c r="E47" s="165"/>
      <c r="F47" s="165"/>
      <c r="H47" s="20" t="e">
        <f>MID(#REF!,H$2,1)</f>
        <v>#REF!</v>
      </c>
      <c r="I47" s="20" t="e">
        <f>MID(#REF!,I$2,1)</f>
        <v>#REF!</v>
      </c>
      <c r="J47" s="20" t="e">
        <f>MID(#REF!,J$2,1)</f>
        <v>#REF!</v>
      </c>
      <c r="K47" s="20" t="e">
        <f>MID(#REF!,K$2,1)</f>
        <v>#REF!</v>
      </c>
      <c r="L47" s="20" t="e">
        <f>MID(#REF!,L$2,1)</f>
        <v>#REF!</v>
      </c>
      <c r="M47" s="20" t="e">
        <f>MID(#REF!,M$2,1)</f>
        <v>#REF!</v>
      </c>
      <c r="N47" s="20" t="e">
        <f>MID(#REF!,N$2,1)</f>
        <v>#REF!</v>
      </c>
      <c r="O47" s="20" t="e">
        <f>MID(#REF!,O$2,1)</f>
        <v>#REF!</v>
      </c>
      <c r="P47" s="20" t="e">
        <f>MID(#REF!,P$2,1)</f>
        <v>#REF!</v>
      </c>
      <c r="Q47" s="20" t="e">
        <f>MID(#REF!,Q$2,1)</f>
        <v>#REF!</v>
      </c>
      <c r="R47" s="20" t="e">
        <f>MID(#REF!,R$2,1)</f>
        <v>#REF!</v>
      </c>
      <c r="S47" s="20" t="e">
        <f>MID(#REF!,S$2,1)</f>
        <v>#REF!</v>
      </c>
      <c r="T47" s="20" t="e">
        <f>MID(#REF!,T$2,1)</f>
        <v>#REF!</v>
      </c>
      <c r="U47" s="20" t="e">
        <f>MID(#REF!,U$2,1)</f>
        <v>#REF!</v>
      </c>
      <c r="V47" s="20" t="e">
        <f>MID(#REF!,V$2,1)</f>
        <v>#REF!</v>
      </c>
      <c r="W47" s="20" t="e">
        <f>MID(#REF!,W$2,1)</f>
        <v>#REF!</v>
      </c>
      <c r="X47" s="20" t="e">
        <f>MID(#REF!,X$2,1)</f>
        <v>#REF!</v>
      </c>
      <c r="Y47" s="20" t="e">
        <f>MID(#REF!,Y$2,1)</f>
        <v>#REF!</v>
      </c>
      <c r="Z47" s="20" t="e">
        <f>MID(#REF!,Z$2,1)</f>
        <v>#REF!</v>
      </c>
      <c r="AA47" s="20" t="e">
        <f>MID(#REF!,AA$2,1)</f>
        <v>#REF!</v>
      </c>
      <c r="AB47" s="20" t="e">
        <f>MID(#REF!,AB$2,1)</f>
        <v>#REF!</v>
      </c>
      <c r="AC47" s="20" t="e">
        <f>MID(#REF!,AC$2,1)</f>
        <v>#REF!</v>
      </c>
      <c r="AD47" s="20" t="e">
        <f>MID(#REF!,AD$2,1)</f>
        <v>#REF!</v>
      </c>
      <c r="AE47" s="20" t="e">
        <f>MID(#REF!,AE$2,1)</f>
        <v>#REF!</v>
      </c>
      <c r="AF47" s="20" t="e">
        <f>MID(#REF!,AF$2,1)</f>
        <v>#REF!</v>
      </c>
      <c r="AG47" s="20" t="e">
        <f>MID(#REF!,AG$2,1)</f>
        <v>#REF!</v>
      </c>
      <c r="AH47" s="20" t="e">
        <f>MID(#REF!,AH$2,1)</f>
        <v>#REF!</v>
      </c>
      <c r="AI47" s="20" t="e">
        <f>MID(#REF!,AI$2,1)</f>
        <v>#REF!</v>
      </c>
      <c r="AJ47" s="20" t="e">
        <f>MID(#REF!,AJ$2,1)</f>
        <v>#REF!</v>
      </c>
      <c r="AK47" s="20" t="e">
        <f>MID(#REF!,AK$2,1)</f>
        <v>#REF!</v>
      </c>
      <c r="AL47" s="20" t="e">
        <f>MID(#REF!,AL$2,1)</f>
        <v>#REF!</v>
      </c>
      <c r="AM47" s="20" t="e">
        <f>MID(#REF!,AM$2,1)</f>
        <v>#REF!</v>
      </c>
      <c r="AN47" s="20" t="e">
        <f>MID(#REF!,AN$2,1)</f>
        <v>#REF!</v>
      </c>
      <c r="AO47" s="20" t="e">
        <f>MID(#REF!,AO$2,1)</f>
        <v>#REF!</v>
      </c>
      <c r="AP47" s="20" t="e">
        <f>MID(#REF!,AP$2,1)</f>
        <v>#REF!</v>
      </c>
      <c r="AQ47" s="20" t="e">
        <f>MID(#REF!,AQ$2,1)</f>
        <v>#REF!</v>
      </c>
      <c r="AR47" s="20" t="e">
        <f>MID(#REF!,AR$2,1)</f>
        <v>#REF!</v>
      </c>
      <c r="AS47" s="20" t="e">
        <f>MID(#REF!,AS$2,1)</f>
        <v>#REF!</v>
      </c>
      <c r="AT47" s="20" t="e">
        <f>MID(#REF!,AT$2,1)</f>
        <v>#REF!</v>
      </c>
      <c r="AU47" s="20" t="e">
        <f>MID(#REF!,AU$2,1)</f>
        <v>#REF!</v>
      </c>
      <c r="AV47" s="20" t="e">
        <f>MID(#REF!,AV$2,1)</f>
        <v>#REF!</v>
      </c>
      <c r="AW47" s="20" t="e">
        <f>MID(#REF!,AW$2,1)</f>
        <v>#REF!</v>
      </c>
      <c r="AX47" s="20" t="e">
        <f>MID(#REF!,AX$2,1)</f>
        <v>#REF!</v>
      </c>
      <c r="AY47" s="20" t="e">
        <f>MID(#REF!,AY$2,1)</f>
        <v>#REF!</v>
      </c>
      <c r="AZ47" s="20" t="e">
        <f>MID(#REF!,AZ$2,1)</f>
        <v>#REF!</v>
      </c>
      <c r="BA47" s="20" t="e">
        <f>MID(#REF!,BA$2,1)</f>
        <v>#REF!</v>
      </c>
      <c r="BB47" s="20" t="e">
        <f>MID(#REF!,BB$2,1)</f>
        <v>#REF!</v>
      </c>
      <c r="BC47" s="20" t="e">
        <f>MID(#REF!,BC$2,1)</f>
        <v>#REF!</v>
      </c>
      <c r="BD47" s="20" t="e">
        <f>MID(#REF!,BD$2,1)</f>
        <v>#REF!</v>
      </c>
      <c r="BE47" s="20" t="e">
        <f>MID(#REF!,BE$2,1)</f>
        <v>#REF!</v>
      </c>
      <c r="BF47" s="20" t="e">
        <f>MID(#REF!,BF$2,1)</f>
        <v>#REF!</v>
      </c>
      <c r="BG47" s="20" t="e">
        <f>MID(#REF!,BG$2,1)</f>
        <v>#REF!</v>
      </c>
      <c r="BH47" s="20" t="e">
        <f>MID(#REF!,BH$2,1)</f>
        <v>#REF!</v>
      </c>
      <c r="BI47" s="20" t="e">
        <f>MID(#REF!,BI$2,1)</f>
        <v>#REF!</v>
      </c>
      <c r="BJ47" s="20" t="e">
        <f>MID(#REF!,BJ$2,1)</f>
        <v>#REF!</v>
      </c>
      <c r="BK47" s="20" t="e">
        <f>MID(#REF!,BK$2,1)</f>
        <v>#REF!</v>
      </c>
      <c r="BL47" s="20" t="e">
        <f>MID(#REF!,BL$2,1)</f>
        <v>#REF!</v>
      </c>
      <c r="BM47" s="20" t="e">
        <f>MID(#REF!,BM$2,1)</f>
        <v>#REF!</v>
      </c>
      <c r="BN47" s="20" t="e">
        <f>MID(#REF!,BN$2,1)</f>
        <v>#REF!</v>
      </c>
      <c r="BO47" s="20" t="e">
        <f>MID(#REF!,BO$2,1)</f>
        <v>#REF!</v>
      </c>
      <c r="BP47" s="20" t="e">
        <f>MID(#REF!,BP$2,1)</f>
        <v>#REF!</v>
      </c>
      <c r="BQ47" s="20" t="e">
        <f>MID(#REF!,BQ$2,1)</f>
        <v>#REF!</v>
      </c>
      <c r="BR47" s="20" t="e">
        <f>MID(#REF!,BR$2,1)</f>
        <v>#REF!</v>
      </c>
      <c r="BS47" s="20" t="e">
        <f>MID(#REF!,BS$2,1)</f>
        <v>#REF!</v>
      </c>
    </row>
    <row r="48" spans="1:71" x14ac:dyDescent="0.25">
      <c r="G48" s="20" t="str">
        <f>IF(COUNTIF(H48:BS48,"E"),"ERROR","OK")</f>
        <v>ERROR</v>
      </c>
      <c r="H48" s="20" t="str">
        <f>IF(H3="","O",IF(ISERROR(VLOOKUP(H3,Lists!$C2:$C60,1,FALSE)),"E","O"))</f>
        <v>O</v>
      </c>
      <c r="I48" s="20" t="str">
        <f>IF(I3="","O",IF(ISERROR(VLOOKUP(I3,Lists!$C2:$C60,1,FALSE)),"E","O"))</f>
        <v>O</v>
      </c>
      <c r="J48" s="20" t="str">
        <f>IF(J3="","O",IF(ISERROR(VLOOKUP(J3,Lists!$C2:$C60,1,FALSE)),"E","O"))</f>
        <v>O</v>
      </c>
      <c r="K48" s="20" t="str">
        <f>IF(K3="","O",IF(ISERROR(VLOOKUP(K3,Lists!$C2:$C60,1,FALSE)),"E","O"))</f>
        <v>O</v>
      </c>
      <c r="L48" s="20" t="str">
        <f>IF(L3="","O",IF(ISERROR(VLOOKUP(L3,Lists!$C2:$C60,1,FALSE)),"E","O"))</f>
        <v>O</v>
      </c>
      <c r="M48" s="20" t="str">
        <f>IF(M3="","O",IF(ISERROR(VLOOKUP(M3,Lists!$C2:$C60,1,FALSE)),"E","O"))</f>
        <v>O</v>
      </c>
      <c r="N48" s="20" t="str">
        <f>IF(N3="","O",IF(ISERROR(VLOOKUP(N3,Lists!$C2:$C60,1,FALSE)),"E","O"))</f>
        <v>O</v>
      </c>
      <c r="O48" s="20" t="str">
        <f>IF(O3="","O",IF(ISERROR(VLOOKUP(O3,Lists!$C2:$C60,1,FALSE)),"E","O"))</f>
        <v>O</v>
      </c>
      <c r="P48" s="20" t="str">
        <f>IF(P3="","O",IF(ISERROR(VLOOKUP(P3,Lists!$C2:$C60,1,FALSE)),"E","O"))</f>
        <v>O</v>
      </c>
      <c r="Q48" s="20" t="str">
        <f>IF(Q3="","O",IF(ISERROR(VLOOKUP(Q3,Lists!$C2:$C60,1,FALSE)),"E","O"))</f>
        <v>O</v>
      </c>
      <c r="R48" s="20" t="str">
        <f>IF(R3="","O",IF(ISERROR(VLOOKUP(R3,Lists!$C2:$C60,1,FALSE)),"E","O"))</f>
        <v>O</v>
      </c>
      <c r="S48" s="20" t="str">
        <f>IF(S3="","O",IF(ISERROR(VLOOKUP(S3,Lists!$C2:$C60,1,FALSE)),"E","O"))</f>
        <v>O</v>
      </c>
      <c r="T48" s="20" t="str">
        <f>IF(T3="","O",IF(ISERROR(VLOOKUP(T3,Lists!$C2:$C60,1,FALSE)),"E","O"))</f>
        <v>O</v>
      </c>
      <c r="U48" s="20" t="str">
        <f>IF(U3="","O",IF(ISERROR(VLOOKUP(U3,Lists!$C2:$C60,1,FALSE)),"E","O"))</f>
        <v>O</v>
      </c>
      <c r="V48" s="20" t="str">
        <f>IF(V3="","O",IF(ISERROR(VLOOKUP(V3,Lists!$C2:$C60,1,FALSE)),"E","O"))</f>
        <v>E</v>
      </c>
      <c r="W48" s="20" t="str">
        <f>IF(W3="","O",IF(ISERROR(VLOOKUP(W3,Lists!$C2:$C60,1,FALSE)),"E","O"))</f>
        <v>O</v>
      </c>
      <c r="X48" s="20" t="str">
        <f>IF(X3="","O",IF(ISERROR(VLOOKUP(X3,Lists!$C2:$C60,1,FALSE)),"E","O"))</f>
        <v>O</v>
      </c>
      <c r="Y48" s="20" t="str">
        <f>IF(Y3="","O",IF(ISERROR(VLOOKUP(Y3,Lists!$C2:$C60,1,FALSE)),"E","O"))</f>
        <v>O</v>
      </c>
      <c r="Z48" s="20" t="str">
        <f>IF(Z3="","O",IF(ISERROR(VLOOKUP(Z3,Lists!$C2:$C60,1,FALSE)),"E","O"))</f>
        <v>O</v>
      </c>
      <c r="AA48" s="20" t="str">
        <f>IF(AA3="","O",IF(ISERROR(VLOOKUP(AA3,Lists!$C2:$C60,1,FALSE)),"E","O"))</f>
        <v>O</v>
      </c>
      <c r="AB48" s="20" t="str">
        <f>IF(AB3="","O",IF(ISERROR(VLOOKUP(AB3,Lists!$C2:$C60,1,FALSE)),"E","O"))</f>
        <v>O</v>
      </c>
      <c r="AC48" s="20" t="str">
        <f>IF(AC3="","O",IF(ISERROR(VLOOKUP(AC3,Lists!$C2:$C60,1,FALSE)),"E","O"))</f>
        <v>O</v>
      </c>
      <c r="AD48" s="20" t="str">
        <f>IF(AD3="","O",IF(ISERROR(VLOOKUP(AD3,Lists!$C2:$C60,1,FALSE)),"E","O"))</f>
        <v>O</v>
      </c>
      <c r="AE48" s="20" t="str">
        <f>IF(AE3="","O",IF(ISERROR(VLOOKUP(AE3,Lists!$C2:$C60,1,FALSE)),"E","O"))</f>
        <v>O</v>
      </c>
      <c r="AF48" s="20" t="str">
        <f>IF(AF3="","O",IF(ISERROR(VLOOKUP(AF3,Lists!$C2:$C60,1,FALSE)),"E","O"))</f>
        <v>O</v>
      </c>
      <c r="AG48" s="20" t="str">
        <f>IF(AG3="","O",IF(ISERROR(VLOOKUP(AG3,Lists!$C2:$C60,1,FALSE)),"E","O"))</f>
        <v>O</v>
      </c>
      <c r="AH48" s="20" t="str">
        <f>IF(AH3="","O",IF(ISERROR(VLOOKUP(AH3,Lists!$C2:$C60,1,FALSE)),"E","O"))</f>
        <v>O</v>
      </c>
      <c r="AI48" s="20" t="str">
        <f>IF(AI3="","O",IF(ISERROR(VLOOKUP(AI3,Lists!$C2:$C60,1,FALSE)),"E","O"))</f>
        <v>O</v>
      </c>
      <c r="AJ48" s="20" t="str">
        <f>IF(AJ3="","O",IF(ISERROR(VLOOKUP(AJ3,Lists!$C2:$C60,1,FALSE)),"E","O"))</f>
        <v>O</v>
      </c>
      <c r="AK48" s="20" t="str">
        <f>IF(AK3="","O",IF(ISERROR(VLOOKUP(AK3,Lists!$C2:$C60,1,FALSE)),"E","O"))</f>
        <v>O</v>
      </c>
      <c r="AL48" s="20" t="str">
        <f>IF(AL3="","O",IF(ISERROR(VLOOKUP(AL3,Lists!$C2:$C60,1,FALSE)),"E","O"))</f>
        <v>O</v>
      </c>
      <c r="AM48" s="20" t="str">
        <f>IF(AM3="","O",IF(ISERROR(VLOOKUP(AM3,Lists!$C2:$C60,1,FALSE)),"E","O"))</f>
        <v>O</v>
      </c>
      <c r="AN48" s="20" t="str">
        <f>IF(AN3="","O",IF(ISERROR(VLOOKUP(AN3,Lists!$C2:$C60,1,FALSE)),"E","O"))</f>
        <v>O</v>
      </c>
      <c r="AO48" s="20" t="str">
        <f>IF(AO3="","O",IF(ISERROR(VLOOKUP(AO3,Lists!$C2:$C60,1,FALSE)),"E","O"))</f>
        <v>O</v>
      </c>
      <c r="AP48" s="20" t="str">
        <f>IF(AP3="","O",IF(ISERROR(VLOOKUP(AP3,Lists!$C2:$C60,1,FALSE)),"E","O"))</f>
        <v>O</v>
      </c>
      <c r="AQ48" s="20" t="str">
        <f>IF(AQ3="","O",IF(ISERROR(VLOOKUP(AQ3,Lists!$C2:$C60,1,FALSE)),"E","O"))</f>
        <v>O</v>
      </c>
      <c r="AR48" s="20" t="str">
        <f>IF(AR3="","O",IF(ISERROR(VLOOKUP(AR3,Lists!$C2:$C60,1,FALSE)),"E","O"))</f>
        <v>O</v>
      </c>
      <c r="AS48" s="20" t="str">
        <f>IF(AS3="","O",IF(ISERROR(VLOOKUP(AS3,Lists!$C2:$C60,1,FALSE)),"E","O"))</f>
        <v>O</v>
      </c>
      <c r="AT48" s="20" t="str">
        <f>IF(AT3="","O",IF(ISERROR(VLOOKUP(AT3,Lists!$C2:$C60,1,FALSE)),"E","O"))</f>
        <v>O</v>
      </c>
      <c r="AU48" s="20" t="str">
        <f>IF(AU3="","O",IF(ISERROR(VLOOKUP(AU3,Lists!$C2:$C60,1,FALSE)),"E","O"))</f>
        <v>O</v>
      </c>
      <c r="AV48" s="20" t="str">
        <f>IF(AV3="","O",IF(ISERROR(VLOOKUP(AV3,Lists!$C2:$C60,1,FALSE)),"E","O"))</f>
        <v>O</v>
      </c>
      <c r="AW48" s="20" t="str">
        <f>IF(AW3="","O",IF(ISERROR(VLOOKUP(AW3,Lists!$C2:$C60,1,FALSE)),"E","O"))</f>
        <v>O</v>
      </c>
      <c r="AX48" s="20" t="str">
        <f>IF(AX3="","O",IF(ISERROR(VLOOKUP(AX3,Lists!$C2:$C60,1,FALSE)),"E","O"))</f>
        <v>O</v>
      </c>
      <c r="AY48" s="20" t="str">
        <f>IF(AY3="","O",IF(ISERROR(VLOOKUP(AY3,Lists!$C2:$C60,1,FALSE)),"E","O"))</f>
        <v>O</v>
      </c>
      <c r="AZ48" s="20" t="str">
        <f>IF(AZ3="","O",IF(ISERROR(VLOOKUP(AZ3,Lists!$C2:$C60,1,FALSE)),"E","O"))</f>
        <v>O</v>
      </c>
      <c r="BA48" s="20" t="str">
        <f>IF(BA3="","O",IF(ISERROR(VLOOKUP(BA3,Lists!$C2:$C60,1,FALSE)),"E","O"))</f>
        <v>O</v>
      </c>
      <c r="BB48" s="20" t="str">
        <f>IF(BB3="","O",IF(ISERROR(VLOOKUP(BB3,Lists!$C2:$C60,1,FALSE)),"E","O"))</f>
        <v>O</v>
      </c>
      <c r="BC48" s="20" t="str">
        <f>IF(BC3="","O",IF(ISERROR(VLOOKUP(BC3,Lists!$C2:$C60,1,FALSE)),"E","O"))</f>
        <v>O</v>
      </c>
      <c r="BD48" s="20" t="str">
        <f>IF(BD3="","O",IF(ISERROR(VLOOKUP(BD3,Lists!$C2:$C60,1,FALSE)),"E","O"))</f>
        <v>O</v>
      </c>
      <c r="BE48" s="20" t="str">
        <f>IF(BE3="","O",IF(ISERROR(VLOOKUP(BE3,Lists!$C2:$C60,1,FALSE)),"E","O"))</f>
        <v>O</v>
      </c>
      <c r="BF48" s="20" t="str">
        <f>IF(BF3="","O",IF(ISERROR(VLOOKUP(BF3,Lists!$C2:$C60,1,FALSE)),"E","O"))</f>
        <v>O</v>
      </c>
      <c r="BG48" s="20" t="str">
        <f>IF(BG3="","O",IF(ISERROR(VLOOKUP(BG3,Lists!$C2:$C60,1,FALSE)),"E","O"))</f>
        <v>O</v>
      </c>
      <c r="BH48" s="20" t="str">
        <f>IF(BH3="","O",IF(ISERROR(VLOOKUP(BH3,Lists!$C2:$C60,1,FALSE)),"E","O"))</f>
        <v>O</v>
      </c>
      <c r="BI48" s="20" t="str">
        <f>IF(BI3="","O",IF(ISERROR(VLOOKUP(BI3,Lists!$C2:$C60,1,FALSE)),"E","O"))</f>
        <v>O</v>
      </c>
      <c r="BJ48" s="20" t="str">
        <f>IF(BJ3="","O",IF(ISERROR(VLOOKUP(BJ3,Lists!$C2:$C60,1,FALSE)),"E","O"))</f>
        <v>O</v>
      </c>
      <c r="BK48" s="20" t="str">
        <f>IF(BK3="","O",IF(ISERROR(VLOOKUP(BK3,Lists!$C2:$C60,1,FALSE)),"E","O"))</f>
        <v>O</v>
      </c>
      <c r="BL48" s="20" t="str">
        <f>IF(BL3="","O",IF(ISERROR(VLOOKUP(BL3,Lists!$C2:$C60,1,FALSE)),"E","O"))</f>
        <v>O</v>
      </c>
      <c r="BM48" s="20" t="str">
        <f>IF(BM3="","O",IF(ISERROR(VLOOKUP(BM3,Lists!$C2:$C60,1,FALSE)),"E","O"))</f>
        <v>O</v>
      </c>
      <c r="BN48" s="20" t="str">
        <f>IF(BN3="","O",IF(ISERROR(VLOOKUP(BN3,Lists!$C2:$C60,1,FALSE)),"E","O"))</f>
        <v>O</v>
      </c>
      <c r="BO48" s="20" t="str">
        <f>IF(BO3="","O",IF(ISERROR(VLOOKUP(BO3,Lists!$C2:$C60,1,FALSE)),"E","O"))</f>
        <v>O</v>
      </c>
      <c r="BP48" s="20" t="str">
        <f>IF(BP3="","O",IF(ISERROR(VLOOKUP(BP3,Lists!$C2:$C60,1,FALSE)),"E","O"))</f>
        <v>O</v>
      </c>
      <c r="BQ48" s="20" t="str">
        <f>IF(BQ3="","O",IF(ISERROR(VLOOKUP(BQ3,Lists!$C2:$C60,1,FALSE)),"E","O"))</f>
        <v>O</v>
      </c>
      <c r="BR48" s="20" t="str">
        <f>IF(BR3="","O",IF(ISERROR(VLOOKUP(BR3,Lists!$C2:$C60,1,FALSE)),"E","O"))</f>
        <v>O</v>
      </c>
      <c r="BS48" s="20" t="str">
        <f>IF(BS3="","O",IF(ISERROR(VLOOKUP(BS3,Lists!$C2:$C60,1,FALSE)),"E","O"))</f>
        <v>O</v>
      </c>
    </row>
    <row r="49" spans="7:71" x14ac:dyDescent="0.25">
      <c r="H49" s="20" t="e">
        <f>MID(#REF!,H$2,1)</f>
        <v>#REF!</v>
      </c>
      <c r="I49" s="20" t="e">
        <f>MID(#REF!,I$2,1)</f>
        <v>#REF!</v>
      </c>
      <c r="J49" s="20" t="e">
        <f>MID(#REF!,J$2,1)</f>
        <v>#REF!</v>
      </c>
      <c r="K49" s="20" t="e">
        <f>MID(#REF!,K$2,1)</f>
        <v>#REF!</v>
      </c>
      <c r="L49" s="20" t="e">
        <f>MID(#REF!,L$2,1)</f>
        <v>#REF!</v>
      </c>
      <c r="M49" s="20" t="e">
        <f>MID(#REF!,M$2,1)</f>
        <v>#REF!</v>
      </c>
      <c r="N49" s="20" t="e">
        <f>MID(#REF!,N$2,1)</f>
        <v>#REF!</v>
      </c>
      <c r="O49" s="20" t="e">
        <f>MID(#REF!,O$2,1)</f>
        <v>#REF!</v>
      </c>
      <c r="P49" s="20" t="e">
        <f>MID(#REF!,P$2,1)</f>
        <v>#REF!</v>
      </c>
      <c r="Q49" s="20" t="e">
        <f>MID(#REF!,Q$2,1)</f>
        <v>#REF!</v>
      </c>
      <c r="R49" s="20" t="e">
        <f>MID(#REF!,R$2,1)</f>
        <v>#REF!</v>
      </c>
      <c r="S49" s="20" t="e">
        <f>MID(#REF!,S$2,1)</f>
        <v>#REF!</v>
      </c>
      <c r="T49" s="20" t="e">
        <f>MID(#REF!,T$2,1)</f>
        <v>#REF!</v>
      </c>
      <c r="U49" s="20" t="e">
        <f>MID(#REF!,U$2,1)</f>
        <v>#REF!</v>
      </c>
      <c r="V49" s="20" t="e">
        <f>MID(#REF!,V$2,1)</f>
        <v>#REF!</v>
      </c>
      <c r="W49" s="20" t="e">
        <f>MID(#REF!,W$2,1)</f>
        <v>#REF!</v>
      </c>
      <c r="X49" s="20" t="e">
        <f>MID(#REF!,X$2,1)</f>
        <v>#REF!</v>
      </c>
      <c r="Y49" s="20" t="e">
        <f>MID(#REF!,Y$2,1)</f>
        <v>#REF!</v>
      </c>
      <c r="Z49" s="20" t="e">
        <f>MID(#REF!,Z$2,1)</f>
        <v>#REF!</v>
      </c>
      <c r="AA49" s="20" t="e">
        <f>MID(#REF!,AA$2,1)</f>
        <v>#REF!</v>
      </c>
      <c r="AB49" s="20" t="e">
        <f>MID(#REF!,AB$2,1)</f>
        <v>#REF!</v>
      </c>
      <c r="AC49" s="20" t="e">
        <f>MID(#REF!,AC$2,1)</f>
        <v>#REF!</v>
      </c>
      <c r="AD49" s="20" t="e">
        <f>MID(#REF!,AD$2,1)</f>
        <v>#REF!</v>
      </c>
      <c r="AE49" s="20" t="e">
        <f>MID(#REF!,AE$2,1)</f>
        <v>#REF!</v>
      </c>
      <c r="AF49" s="20" t="e">
        <f>MID(#REF!,AF$2,1)</f>
        <v>#REF!</v>
      </c>
      <c r="AG49" s="20" t="e">
        <f>MID(#REF!,AG$2,1)</f>
        <v>#REF!</v>
      </c>
      <c r="AH49" s="20" t="e">
        <f>MID(#REF!,AH$2,1)</f>
        <v>#REF!</v>
      </c>
      <c r="AI49" s="20" t="e">
        <f>MID(#REF!,AI$2,1)</f>
        <v>#REF!</v>
      </c>
      <c r="AJ49" s="20" t="e">
        <f>MID(#REF!,AJ$2,1)</f>
        <v>#REF!</v>
      </c>
      <c r="AK49" s="20" t="e">
        <f>MID(#REF!,AK$2,1)</f>
        <v>#REF!</v>
      </c>
      <c r="AL49" s="20" t="e">
        <f>MID(#REF!,AL$2,1)</f>
        <v>#REF!</v>
      </c>
      <c r="AM49" s="20" t="e">
        <f>MID(#REF!,AM$2,1)</f>
        <v>#REF!</v>
      </c>
      <c r="AN49" s="20" t="e">
        <f>MID(#REF!,AN$2,1)</f>
        <v>#REF!</v>
      </c>
      <c r="AO49" s="20" t="e">
        <f>MID(#REF!,AO$2,1)</f>
        <v>#REF!</v>
      </c>
      <c r="AP49" s="20" t="e">
        <f>MID(#REF!,AP$2,1)</f>
        <v>#REF!</v>
      </c>
      <c r="AQ49" s="20" t="e">
        <f>MID(#REF!,AQ$2,1)</f>
        <v>#REF!</v>
      </c>
      <c r="AR49" s="20" t="e">
        <f>MID(#REF!,AR$2,1)</f>
        <v>#REF!</v>
      </c>
      <c r="AS49" s="20" t="e">
        <f>MID(#REF!,AS$2,1)</f>
        <v>#REF!</v>
      </c>
      <c r="AT49" s="20" t="e">
        <f>MID(#REF!,AT$2,1)</f>
        <v>#REF!</v>
      </c>
      <c r="AU49" s="20" t="e">
        <f>MID(#REF!,AU$2,1)</f>
        <v>#REF!</v>
      </c>
      <c r="AV49" s="20" t="e">
        <f>MID(#REF!,AV$2,1)</f>
        <v>#REF!</v>
      </c>
      <c r="AW49" s="20" t="e">
        <f>MID(#REF!,AW$2,1)</f>
        <v>#REF!</v>
      </c>
      <c r="AX49" s="20" t="e">
        <f>MID(#REF!,AX$2,1)</f>
        <v>#REF!</v>
      </c>
      <c r="AY49" s="20" t="e">
        <f>MID(#REF!,AY$2,1)</f>
        <v>#REF!</v>
      </c>
      <c r="AZ49" s="20" t="e">
        <f>MID(#REF!,AZ$2,1)</f>
        <v>#REF!</v>
      </c>
      <c r="BA49" s="20" t="e">
        <f>MID(#REF!,BA$2,1)</f>
        <v>#REF!</v>
      </c>
      <c r="BB49" s="20" t="e">
        <f>MID(#REF!,BB$2,1)</f>
        <v>#REF!</v>
      </c>
      <c r="BC49" s="20" t="e">
        <f>MID(#REF!,BC$2,1)</f>
        <v>#REF!</v>
      </c>
      <c r="BD49" s="20" t="e">
        <f>MID(#REF!,BD$2,1)</f>
        <v>#REF!</v>
      </c>
      <c r="BE49" s="20" t="e">
        <f>MID(#REF!,BE$2,1)</f>
        <v>#REF!</v>
      </c>
      <c r="BF49" s="20" t="e">
        <f>MID(#REF!,BF$2,1)</f>
        <v>#REF!</v>
      </c>
      <c r="BG49" s="20" t="e">
        <f>MID(#REF!,BG$2,1)</f>
        <v>#REF!</v>
      </c>
      <c r="BH49" s="20" t="e">
        <f>MID(#REF!,BH$2,1)</f>
        <v>#REF!</v>
      </c>
      <c r="BI49" s="20" t="e">
        <f>MID(#REF!,BI$2,1)</f>
        <v>#REF!</v>
      </c>
      <c r="BJ49" s="20" t="e">
        <f>MID(#REF!,BJ$2,1)</f>
        <v>#REF!</v>
      </c>
      <c r="BK49" s="20" t="e">
        <f>MID(#REF!,BK$2,1)</f>
        <v>#REF!</v>
      </c>
      <c r="BL49" s="20" t="e">
        <f>MID(#REF!,BL$2,1)</f>
        <v>#REF!</v>
      </c>
      <c r="BM49" s="20" t="e">
        <f>MID(#REF!,BM$2,1)</f>
        <v>#REF!</v>
      </c>
      <c r="BN49" s="20" t="e">
        <f>MID(#REF!,BN$2,1)</f>
        <v>#REF!</v>
      </c>
      <c r="BO49" s="20" t="e">
        <f>MID(#REF!,BO$2,1)</f>
        <v>#REF!</v>
      </c>
      <c r="BP49" s="20" t="e">
        <f>MID(#REF!,BP$2,1)</f>
        <v>#REF!</v>
      </c>
      <c r="BQ49" s="20" t="e">
        <f>MID(#REF!,BQ$2,1)</f>
        <v>#REF!</v>
      </c>
      <c r="BR49" s="20" t="e">
        <f>MID(#REF!,BR$2,1)</f>
        <v>#REF!</v>
      </c>
      <c r="BS49" s="20" t="e">
        <f>MID(#REF!,BS$2,1)</f>
        <v>#REF!</v>
      </c>
    </row>
    <row r="50" spans="7:71" x14ac:dyDescent="0.25">
      <c r="G50" s="20" t="str">
        <f>IF(OR(B41="YES",B41="NO"),"OK","MISSING")</f>
        <v>OK</v>
      </c>
      <c r="H50" s="20" t="str">
        <f>IF(H3="","O",IF(ISERROR(VLOOKUP(H3,Lists!$C2:$C60,1,FALSE)),"E","O"))</f>
        <v>O</v>
      </c>
    </row>
    <row r="51" spans="7:71" x14ac:dyDescent="0.25">
      <c r="H51" s="20" t="e">
        <f>MID(#REF!,H$2,1)</f>
        <v>#REF!</v>
      </c>
      <c r="I51" s="20" t="e">
        <f>MID(#REF!,I$2,1)</f>
        <v>#REF!</v>
      </c>
      <c r="J51" s="20" t="e">
        <f>MID(#REF!,J$2,1)</f>
        <v>#REF!</v>
      </c>
      <c r="K51" s="20" t="e">
        <f>MID(#REF!,K$2,1)</f>
        <v>#REF!</v>
      </c>
      <c r="L51" s="20" t="e">
        <f>MID(#REF!,L$2,1)</f>
        <v>#REF!</v>
      </c>
      <c r="M51" s="20" t="e">
        <f>MID(#REF!,M$2,1)</f>
        <v>#REF!</v>
      </c>
      <c r="N51" s="20" t="e">
        <f>MID(#REF!,N$2,1)</f>
        <v>#REF!</v>
      </c>
      <c r="O51" s="20" t="e">
        <f>MID(#REF!,O$2,1)</f>
        <v>#REF!</v>
      </c>
      <c r="P51" s="20" t="e">
        <f>MID(#REF!,P$2,1)</f>
        <v>#REF!</v>
      </c>
      <c r="Q51" s="20" t="e">
        <f>MID(#REF!,Q$2,1)</f>
        <v>#REF!</v>
      </c>
      <c r="R51" s="20" t="e">
        <f>MID(#REF!,R$2,1)</f>
        <v>#REF!</v>
      </c>
      <c r="S51" s="20" t="e">
        <f>MID(#REF!,S$2,1)</f>
        <v>#REF!</v>
      </c>
      <c r="T51" s="20" t="e">
        <f>MID(#REF!,T$2,1)</f>
        <v>#REF!</v>
      </c>
      <c r="U51" s="20" t="e">
        <f>MID(#REF!,U$2,1)</f>
        <v>#REF!</v>
      </c>
      <c r="V51" s="20" t="e">
        <f>MID(#REF!,V$2,1)</f>
        <v>#REF!</v>
      </c>
      <c r="W51" s="20" t="e">
        <f>MID(#REF!,W$2,1)</f>
        <v>#REF!</v>
      </c>
      <c r="X51" s="20" t="e">
        <f>MID(#REF!,X$2,1)</f>
        <v>#REF!</v>
      </c>
      <c r="Y51" s="20" t="e">
        <f>MID(#REF!,Y$2,1)</f>
        <v>#REF!</v>
      </c>
      <c r="Z51" s="20" t="e">
        <f>MID(#REF!,Z$2,1)</f>
        <v>#REF!</v>
      </c>
      <c r="AA51" s="20" t="e">
        <f>MID(#REF!,AA$2,1)</f>
        <v>#REF!</v>
      </c>
      <c r="AB51" s="20" t="e">
        <f>MID(#REF!,AB$2,1)</f>
        <v>#REF!</v>
      </c>
      <c r="AC51" s="20" t="e">
        <f>MID(#REF!,AC$2,1)</f>
        <v>#REF!</v>
      </c>
      <c r="AD51" s="20" t="e">
        <f>MID(#REF!,AD$2,1)</f>
        <v>#REF!</v>
      </c>
      <c r="AE51" s="20" t="e">
        <f>MID(#REF!,AE$2,1)</f>
        <v>#REF!</v>
      </c>
      <c r="AF51" s="20" t="e">
        <f>MID(#REF!,AF$2,1)</f>
        <v>#REF!</v>
      </c>
      <c r="AG51" s="20" t="e">
        <f>MID(#REF!,AG$2,1)</f>
        <v>#REF!</v>
      </c>
      <c r="AH51" s="20" t="e">
        <f>MID(#REF!,AH$2,1)</f>
        <v>#REF!</v>
      </c>
      <c r="AI51" s="20" t="e">
        <f>MID(#REF!,AI$2,1)</f>
        <v>#REF!</v>
      </c>
      <c r="AJ51" s="20" t="e">
        <f>MID(#REF!,AJ$2,1)</f>
        <v>#REF!</v>
      </c>
      <c r="AK51" s="20" t="e">
        <f>MID(#REF!,AK$2,1)</f>
        <v>#REF!</v>
      </c>
      <c r="AL51" s="20" t="e">
        <f>MID(#REF!,AL$2,1)</f>
        <v>#REF!</v>
      </c>
      <c r="AM51" s="20" t="e">
        <f>MID(#REF!,AM$2,1)</f>
        <v>#REF!</v>
      </c>
      <c r="AN51" s="20" t="e">
        <f>MID(#REF!,AN$2,1)</f>
        <v>#REF!</v>
      </c>
      <c r="AO51" s="20" t="e">
        <f>MID(#REF!,AO$2,1)</f>
        <v>#REF!</v>
      </c>
      <c r="AP51" s="20" t="e">
        <f>MID(#REF!,AP$2,1)</f>
        <v>#REF!</v>
      </c>
      <c r="AQ51" s="20" t="e">
        <f>MID(#REF!,AQ$2,1)</f>
        <v>#REF!</v>
      </c>
      <c r="AR51" s="20" t="e">
        <f>MID(#REF!,AR$2,1)</f>
        <v>#REF!</v>
      </c>
      <c r="AS51" s="20" t="e">
        <f>MID(#REF!,AS$2,1)</f>
        <v>#REF!</v>
      </c>
      <c r="AT51" s="20" t="e">
        <f>MID(#REF!,AT$2,1)</f>
        <v>#REF!</v>
      </c>
      <c r="AU51" s="20" t="e">
        <f>MID(#REF!,AU$2,1)</f>
        <v>#REF!</v>
      </c>
      <c r="AV51" s="20" t="e">
        <f>MID(#REF!,AV$2,1)</f>
        <v>#REF!</v>
      </c>
      <c r="AW51" s="20" t="e">
        <f>MID(#REF!,AW$2,1)</f>
        <v>#REF!</v>
      </c>
      <c r="AX51" s="20" t="e">
        <f>MID(#REF!,AX$2,1)</f>
        <v>#REF!</v>
      </c>
      <c r="AY51" s="20" t="e">
        <f>MID(#REF!,AY$2,1)</f>
        <v>#REF!</v>
      </c>
      <c r="AZ51" s="20" t="e">
        <f>MID(#REF!,AZ$2,1)</f>
        <v>#REF!</v>
      </c>
      <c r="BA51" s="20" t="e">
        <f>MID(#REF!,BA$2,1)</f>
        <v>#REF!</v>
      </c>
      <c r="BB51" s="20" t="e">
        <f>MID(#REF!,BB$2,1)</f>
        <v>#REF!</v>
      </c>
      <c r="BC51" s="20" t="e">
        <f>MID(#REF!,BC$2,1)</f>
        <v>#REF!</v>
      </c>
      <c r="BD51" s="20" t="e">
        <f>MID(#REF!,BD$2,1)</f>
        <v>#REF!</v>
      </c>
      <c r="BE51" s="20" t="e">
        <f>MID(#REF!,BE$2,1)</f>
        <v>#REF!</v>
      </c>
      <c r="BF51" s="20" t="e">
        <f>MID(#REF!,BF$2,1)</f>
        <v>#REF!</v>
      </c>
      <c r="BG51" s="20" t="e">
        <f>MID(#REF!,BG$2,1)</f>
        <v>#REF!</v>
      </c>
      <c r="BH51" s="20" t="e">
        <f>MID(#REF!,BH$2,1)</f>
        <v>#REF!</v>
      </c>
      <c r="BI51" s="20" t="e">
        <f>MID(#REF!,BI$2,1)</f>
        <v>#REF!</v>
      </c>
      <c r="BJ51" s="20" t="e">
        <f>MID(#REF!,BJ$2,1)</f>
        <v>#REF!</v>
      </c>
      <c r="BK51" s="20" t="e">
        <f>MID(#REF!,BK$2,1)</f>
        <v>#REF!</v>
      </c>
      <c r="BL51" s="20" t="e">
        <f>MID(#REF!,BL$2,1)</f>
        <v>#REF!</v>
      </c>
      <c r="BM51" s="20" t="e">
        <f>MID(#REF!,BM$2,1)</f>
        <v>#REF!</v>
      </c>
      <c r="BN51" s="20" t="e">
        <f>MID(#REF!,BN$2,1)</f>
        <v>#REF!</v>
      </c>
      <c r="BO51" s="20" t="e">
        <f>MID(#REF!,BO$2,1)</f>
        <v>#REF!</v>
      </c>
      <c r="BP51" s="20" t="e">
        <f>MID(#REF!,BP$2,1)</f>
        <v>#REF!</v>
      </c>
      <c r="BQ51" s="20" t="e">
        <f>MID(#REF!,BQ$2,1)</f>
        <v>#REF!</v>
      </c>
      <c r="BR51" s="20" t="e">
        <f>MID(#REF!,BR$2,1)</f>
        <v>#REF!</v>
      </c>
      <c r="BS51" s="20" t="e">
        <f>MID(#REF!,BS$2,1)</f>
        <v>#REF!</v>
      </c>
    </row>
    <row r="52" spans="7:71" x14ac:dyDescent="0.25">
      <c r="H52" s="20" t="str">
        <f>IF(H3="","O",IF(ISERROR(VLOOKUP(H3,Lists!$C2:$C60,1,FALSE)),"E","O"))</f>
        <v>O</v>
      </c>
    </row>
  </sheetData>
  <mergeCells count="2">
    <mergeCell ref="A45:E45"/>
    <mergeCell ref="A47:F47"/>
  </mergeCells>
  <conditionalFormatting sqref="F9:F10 F45">
    <cfRule type="cellIs" dxfId="2" priority="4" stopIfTrue="1" operator="equal">
      <formula>"OK"</formula>
    </cfRule>
    <cfRule type="cellIs" dxfId="1" priority="5" stopIfTrue="1" operator="equal">
      <formula>"ERROR"</formula>
    </cfRule>
    <cfRule type="cellIs" dxfId="0" priority="6" stopIfTrue="1" operator="equal">
      <formula>"MISSING"</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3"/>
  <sheetViews>
    <sheetView topLeftCell="A36" workbookViewId="0">
      <selection activeCell="G74" sqref="G74"/>
    </sheetView>
  </sheetViews>
  <sheetFormatPr baseColWidth="10" defaultRowHeight="15" x14ac:dyDescent="0.25"/>
  <cols>
    <col min="1" max="1" width="27.7109375" customWidth="1"/>
  </cols>
  <sheetData>
    <row r="1" spans="1:4" x14ac:dyDescent="0.25">
      <c r="A1" t="s">
        <v>183</v>
      </c>
      <c r="B1" t="s">
        <v>183</v>
      </c>
      <c r="C1">
        <v>93</v>
      </c>
    </row>
    <row r="2" spans="1:4" x14ac:dyDescent="0.25">
      <c r="A2" t="s">
        <v>184</v>
      </c>
      <c r="B2" t="s">
        <v>184</v>
      </c>
      <c r="C2">
        <v>355</v>
      </c>
    </row>
    <row r="3" spans="1:4" x14ac:dyDescent="0.25">
      <c r="A3" t="s">
        <v>185</v>
      </c>
      <c r="B3" t="s">
        <v>185</v>
      </c>
      <c r="C3">
        <v>213</v>
      </c>
    </row>
    <row r="4" spans="1:4" x14ac:dyDescent="0.25">
      <c r="A4" t="s">
        <v>186</v>
      </c>
      <c r="B4" t="s">
        <v>186</v>
      </c>
      <c r="C4">
        <v>376</v>
      </c>
    </row>
    <row r="5" spans="1:4" x14ac:dyDescent="0.25">
      <c r="A5" t="s">
        <v>187</v>
      </c>
      <c r="B5" t="s">
        <v>187</v>
      </c>
      <c r="C5">
        <v>244</v>
      </c>
    </row>
    <row r="6" spans="1:4" x14ac:dyDescent="0.25">
      <c r="A6" t="s">
        <v>188</v>
      </c>
      <c r="B6" t="s">
        <v>188</v>
      </c>
      <c r="C6">
        <v>1268</v>
      </c>
    </row>
    <row r="7" spans="1:4" x14ac:dyDescent="0.25">
      <c r="A7" t="s">
        <v>189</v>
      </c>
      <c r="B7" t="s">
        <v>189</v>
      </c>
      <c r="C7">
        <v>54</v>
      </c>
    </row>
    <row r="8" spans="1:4" x14ac:dyDescent="0.25">
      <c r="A8" t="s">
        <v>190</v>
      </c>
      <c r="B8" t="s">
        <v>190</v>
      </c>
      <c r="C8">
        <v>374</v>
      </c>
    </row>
    <row r="9" spans="1:4" x14ac:dyDescent="0.25">
      <c r="A9" t="s">
        <v>191</v>
      </c>
      <c r="B9" t="s">
        <v>191</v>
      </c>
      <c r="C9">
        <v>61</v>
      </c>
      <c r="D9">
        <v>672</v>
      </c>
    </row>
    <row r="10" spans="1:4" x14ac:dyDescent="0.25">
      <c r="A10" t="s">
        <v>192</v>
      </c>
      <c r="B10" t="s">
        <v>192</v>
      </c>
      <c r="C10">
        <v>43</v>
      </c>
    </row>
    <row r="11" spans="1:4" x14ac:dyDescent="0.25">
      <c r="A11" t="s">
        <v>193</v>
      </c>
      <c r="B11" t="s">
        <v>193</v>
      </c>
      <c r="C11">
        <v>994</v>
      </c>
    </row>
    <row r="12" spans="1:4" x14ac:dyDescent="0.25">
      <c r="A12" t="s">
        <v>194</v>
      </c>
      <c r="B12" t="s">
        <v>194</v>
      </c>
      <c r="C12">
        <v>1242</v>
      </c>
    </row>
    <row r="13" spans="1:4" x14ac:dyDescent="0.25">
      <c r="A13" t="s">
        <v>195</v>
      </c>
      <c r="B13" t="s">
        <v>195</v>
      </c>
      <c r="C13">
        <v>973</v>
      </c>
    </row>
    <row r="14" spans="1:4" x14ac:dyDescent="0.25">
      <c r="A14" t="s">
        <v>196</v>
      </c>
      <c r="B14" t="s">
        <v>196</v>
      </c>
      <c r="C14">
        <v>880</v>
      </c>
    </row>
    <row r="15" spans="1:4" x14ac:dyDescent="0.25">
      <c r="A15" t="s">
        <v>197</v>
      </c>
      <c r="B15" t="s">
        <v>197</v>
      </c>
      <c r="C15">
        <v>1246</v>
      </c>
      <c r="D15">
        <v>1268</v>
      </c>
    </row>
    <row r="16" spans="1:4" x14ac:dyDescent="0.25">
      <c r="A16" t="s">
        <v>198</v>
      </c>
      <c r="B16" t="s">
        <v>198</v>
      </c>
      <c r="C16">
        <v>375</v>
      </c>
    </row>
    <row r="17" spans="1:7" x14ac:dyDescent="0.25">
      <c r="A17" t="s">
        <v>199</v>
      </c>
      <c r="B17" t="s">
        <v>199</v>
      </c>
      <c r="C17">
        <v>32</v>
      </c>
    </row>
    <row r="18" spans="1:7" x14ac:dyDescent="0.25">
      <c r="A18" t="s">
        <v>200</v>
      </c>
      <c r="B18" t="s">
        <v>200</v>
      </c>
      <c r="C18">
        <v>501</v>
      </c>
    </row>
    <row r="19" spans="1:7" x14ac:dyDescent="0.25">
      <c r="A19" t="s">
        <v>201</v>
      </c>
      <c r="B19" t="s">
        <v>201</v>
      </c>
      <c r="C19">
        <v>229</v>
      </c>
    </row>
    <row r="20" spans="1:7" x14ac:dyDescent="0.25">
      <c r="A20" t="s">
        <v>202</v>
      </c>
      <c r="B20" t="s">
        <v>202</v>
      </c>
      <c r="C20">
        <v>975</v>
      </c>
    </row>
    <row r="21" spans="1:7" x14ac:dyDescent="0.25">
      <c r="A21" t="s">
        <v>203</v>
      </c>
      <c r="B21" t="s">
        <v>203</v>
      </c>
      <c r="C21">
        <v>591</v>
      </c>
    </row>
    <row r="22" spans="1:7" x14ac:dyDescent="0.25">
      <c r="A22" t="s">
        <v>204</v>
      </c>
      <c r="B22" t="s">
        <v>204</v>
      </c>
      <c r="C22">
        <v>387</v>
      </c>
    </row>
    <row r="23" spans="1:7" x14ac:dyDescent="0.25">
      <c r="A23" t="s">
        <v>205</v>
      </c>
      <c r="B23" t="s">
        <v>205</v>
      </c>
      <c r="C23">
        <v>267</v>
      </c>
    </row>
    <row r="24" spans="1:7" x14ac:dyDescent="0.25">
      <c r="A24" t="s">
        <v>206</v>
      </c>
      <c r="B24" t="s">
        <v>206</v>
      </c>
      <c r="C24">
        <v>55</v>
      </c>
    </row>
    <row r="25" spans="1:7" x14ac:dyDescent="0.25">
      <c r="A25" t="s">
        <v>207</v>
      </c>
      <c r="B25" t="s">
        <v>207</v>
      </c>
      <c r="C25">
        <v>673</v>
      </c>
      <c r="F25" t="s">
        <v>461</v>
      </c>
      <c r="G25">
        <v>246</v>
      </c>
    </row>
    <row r="26" spans="1:7" x14ac:dyDescent="0.25">
      <c r="A26" t="s">
        <v>208</v>
      </c>
      <c r="B26" t="s">
        <v>208</v>
      </c>
      <c r="C26">
        <v>359</v>
      </c>
      <c r="F26" t="s">
        <v>462</v>
      </c>
      <c r="G26" t="s">
        <v>463</v>
      </c>
    </row>
    <row r="27" spans="1:7" x14ac:dyDescent="0.25">
      <c r="A27" t="s">
        <v>209</v>
      </c>
      <c r="B27" t="s">
        <v>209</v>
      </c>
      <c r="C27">
        <v>226</v>
      </c>
      <c r="F27" t="s">
        <v>464</v>
      </c>
      <c r="G27">
        <v>95</v>
      </c>
    </row>
    <row r="28" spans="1:7" x14ac:dyDescent="0.25">
      <c r="A28" t="s">
        <v>210</v>
      </c>
      <c r="B28" t="s">
        <v>210</v>
      </c>
      <c r="C28">
        <v>257</v>
      </c>
    </row>
    <row r="29" spans="1:7" x14ac:dyDescent="0.25">
      <c r="A29" t="s">
        <v>211</v>
      </c>
      <c r="B29" t="s">
        <v>211</v>
      </c>
      <c r="C29">
        <v>855</v>
      </c>
    </row>
    <row r="30" spans="1:7" x14ac:dyDescent="0.25">
      <c r="A30" t="s">
        <v>212</v>
      </c>
      <c r="B30" t="s">
        <v>212</v>
      </c>
      <c r="C30">
        <v>237</v>
      </c>
    </row>
    <row r="31" spans="1:7" x14ac:dyDescent="0.25">
      <c r="A31" t="s">
        <v>213</v>
      </c>
      <c r="B31" t="s">
        <v>213</v>
      </c>
      <c r="C31">
        <v>1</v>
      </c>
    </row>
    <row r="32" spans="1:7" x14ac:dyDescent="0.25">
      <c r="A32" t="s">
        <v>214</v>
      </c>
      <c r="B32" t="s">
        <v>214</v>
      </c>
      <c r="C32">
        <v>238</v>
      </c>
    </row>
    <row r="33" spans="1:7" x14ac:dyDescent="0.25">
      <c r="A33" t="s">
        <v>215</v>
      </c>
      <c r="B33" t="s">
        <v>215</v>
      </c>
      <c r="C33">
        <v>236</v>
      </c>
      <c r="F33" t="s">
        <v>466</v>
      </c>
      <c r="G33" t="s">
        <v>467</v>
      </c>
    </row>
    <row r="34" spans="1:7" x14ac:dyDescent="0.25">
      <c r="A34" t="s">
        <v>216</v>
      </c>
      <c r="B34" t="s">
        <v>216</v>
      </c>
      <c r="C34">
        <v>235</v>
      </c>
      <c r="F34" t="s">
        <v>468</v>
      </c>
      <c r="G34" t="s">
        <v>469</v>
      </c>
    </row>
    <row r="35" spans="1:7" x14ac:dyDescent="0.25">
      <c r="A35" t="s">
        <v>217</v>
      </c>
      <c r="B35" t="s">
        <v>217</v>
      </c>
      <c r="C35">
        <v>56</v>
      </c>
      <c r="F35" t="s">
        <v>470</v>
      </c>
      <c r="G35">
        <v>64</v>
      </c>
    </row>
    <row r="36" spans="1:7" x14ac:dyDescent="0.25">
      <c r="A36" t="s">
        <v>218</v>
      </c>
      <c r="B36" t="s">
        <v>218</v>
      </c>
      <c r="C36">
        <v>86</v>
      </c>
      <c r="F36" t="s">
        <v>471</v>
      </c>
      <c r="G36">
        <v>61</v>
      </c>
    </row>
    <row r="37" spans="1:7" x14ac:dyDescent="0.25">
      <c r="A37" t="s">
        <v>219</v>
      </c>
      <c r="B37" t="s">
        <v>219</v>
      </c>
      <c r="C37">
        <v>57</v>
      </c>
      <c r="F37" t="s">
        <v>472</v>
      </c>
      <c r="G37">
        <v>61</v>
      </c>
    </row>
    <row r="38" spans="1:7" x14ac:dyDescent="0.25">
      <c r="A38" t="s">
        <v>220</v>
      </c>
      <c r="B38" t="s">
        <v>220</v>
      </c>
      <c r="C38">
        <v>269</v>
      </c>
      <c r="F38" t="s">
        <v>475</v>
      </c>
      <c r="G38">
        <v>682</v>
      </c>
    </row>
    <row r="39" spans="1:7" x14ac:dyDescent="0.25">
      <c r="A39" t="s">
        <v>221</v>
      </c>
      <c r="B39" t="s">
        <v>473</v>
      </c>
      <c r="C39">
        <v>243</v>
      </c>
      <c r="F39" t="s">
        <v>476</v>
      </c>
      <c r="G39">
        <v>225</v>
      </c>
    </row>
    <row r="40" spans="1:7" x14ac:dyDescent="0.25">
      <c r="A40" t="s">
        <v>222</v>
      </c>
      <c r="B40" t="s">
        <v>474</v>
      </c>
      <c r="C40">
        <v>242</v>
      </c>
      <c r="F40" t="s">
        <v>477</v>
      </c>
      <c r="G40" t="s">
        <v>478</v>
      </c>
    </row>
    <row r="41" spans="1:7" x14ac:dyDescent="0.25">
      <c r="A41" t="s">
        <v>223</v>
      </c>
      <c r="B41" t="s">
        <v>223</v>
      </c>
      <c r="C41">
        <v>506</v>
      </c>
      <c r="F41" t="s">
        <v>479</v>
      </c>
      <c r="G41" t="s">
        <v>480</v>
      </c>
    </row>
    <row r="42" spans="1:7" x14ac:dyDescent="0.25">
      <c r="A42" t="s">
        <v>224</v>
      </c>
      <c r="B42" t="s">
        <v>224</v>
      </c>
      <c r="C42">
        <v>385</v>
      </c>
      <c r="F42" t="s">
        <v>481</v>
      </c>
      <c r="G42">
        <v>246</v>
      </c>
    </row>
    <row r="43" spans="1:7" x14ac:dyDescent="0.25">
      <c r="A43" t="s">
        <v>225</v>
      </c>
      <c r="B43" t="s">
        <v>225</v>
      </c>
      <c r="C43">
        <v>53</v>
      </c>
      <c r="F43" t="s">
        <v>483</v>
      </c>
      <c r="G43">
        <v>670</v>
      </c>
    </row>
    <row r="44" spans="1:7" x14ac:dyDescent="0.25">
      <c r="A44" t="s">
        <v>226</v>
      </c>
      <c r="B44" t="s">
        <v>226</v>
      </c>
      <c r="C44">
        <v>357</v>
      </c>
      <c r="F44" t="s">
        <v>484</v>
      </c>
      <c r="G44">
        <v>56</v>
      </c>
    </row>
    <row r="45" spans="1:7" x14ac:dyDescent="0.25">
      <c r="A45" t="s">
        <v>227</v>
      </c>
      <c r="B45" t="s">
        <v>227</v>
      </c>
      <c r="C45">
        <v>420</v>
      </c>
      <c r="F45" t="s">
        <v>485</v>
      </c>
      <c r="G45" t="s">
        <v>486</v>
      </c>
    </row>
    <row r="46" spans="1:7" x14ac:dyDescent="0.25">
      <c r="A46" t="s">
        <v>228</v>
      </c>
      <c r="B46" t="s">
        <v>228</v>
      </c>
      <c r="C46">
        <v>45</v>
      </c>
      <c r="F46" t="s">
        <v>487</v>
      </c>
      <c r="G46" t="s">
        <v>488</v>
      </c>
    </row>
    <row r="47" spans="1:7" x14ac:dyDescent="0.25">
      <c r="A47" t="s">
        <v>229</v>
      </c>
      <c r="B47" t="s">
        <v>229</v>
      </c>
      <c r="C47">
        <v>253</v>
      </c>
      <c r="F47" t="s">
        <v>489</v>
      </c>
      <c r="G47">
        <v>500</v>
      </c>
    </row>
    <row r="48" spans="1:7" x14ac:dyDescent="0.25">
      <c r="A48" t="s">
        <v>230</v>
      </c>
      <c r="B48" t="s">
        <v>230</v>
      </c>
      <c r="C48">
        <v>1767</v>
      </c>
      <c r="F48" t="s">
        <v>490</v>
      </c>
      <c r="G48">
        <v>298</v>
      </c>
    </row>
    <row r="49" spans="1:7" x14ac:dyDescent="0.25">
      <c r="A49" t="s">
        <v>231</v>
      </c>
      <c r="B49" t="s">
        <v>482</v>
      </c>
      <c r="C49">
        <v>1809</v>
      </c>
      <c r="D49" t="s">
        <v>587</v>
      </c>
      <c r="E49" t="s">
        <v>588</v>
      </c>
      <c r="F49" t="s">
        <v>491</v>
      </c>
      <c r="G49">
        <v>596</v>
      </c>
    </row>
    <row r="50" spans="1:7" x14ac:dyDescent="0.25">
      <c r="A50" t="s">
        <v>232</v>
      </c>
      <c r="B50" t="s">
        <v>232</v>
      </c>
      <c r="C50">
        <v>593</v>
      </c>
      <c r="F50" t="s">
        <v>492</v>
      </c>
      <c r="G50">
        <v>594</v>
      </c>
    </row>
    <row r="51" spans="1:7" x14ac:dyDescent="0.25">
      <c r="A51" t="s">
        <v>233</v>
      </c>
      <c r="B51" t="s">
        <v>233</v>
      </c>
      <c r="C51">
        <v>20</v>
      </c>
      <c r="F51" t="s">
        <v>493</v>
      </c>
      <c r="G51">
        <v>689</v>
      </c>
    </row>
    <row r="52" spans="1:7" x14ac:dyDescent="0.25">
      <c r="A52" t="s">
        <v>234</v>
      </c>
      <c r="B52" t="s">
        <v>234</v>
      </c>
      <c r="C52">
        <v>503</v>
      </c>
      <c r="F52" t="s">
        <v>494</v>
      </c>
      <c r="G52">
        <v>350</v>
      </c>
    </row>
    <row r="53" spans="1:7" x14ac:dyDescent="0.25">
      <c r="A53" t="s">
        <v>235</v>
      </c>
      <c r="B53" t="s">
        <v>235</v>
      </c>
      <c r="C53">
        <v>240</v>
      </c>
      <c r="F53" t="s">
        <v>495</v>
      </c>
      <c r="G53">
        <v>881</v>
      </c>
    </row>
    <row r="54" spans="1:7" x14ac:dyDescent="0.25">
      <c r="A54" t="s">
        <v>236</v>
      </c>
      <c r="B54" t="s">
        <v>236</v>
      </c>
      <c r="C54">
        <v>291</v>
      </c>
      <c r="F54" t="s">
        <v>496</v>
      </c>
      <c r="G54" t="s">
        <v>497</v>
      </c>
    </row>
    <row r="55" spans="1:7" x14ac:dyDescent="0.25">
      <c r="A55" t="s">
        <v>237</v>
      </c>
      <c r="B55" t="s">
        <v>237</v>
      </c>
      <c r="C55">
        <v>372</v>
      </c>
    </row>
    <row r="56" spans="1:7" x14ac:dyDescent="0.25">
      <c r="A56" t="s">
        <v>238</v>
      </c>
      <c r="B56" t="s">
        <v>238</v>
      </c>
      <c r="C56">
        <v>251</v>
      </c>
    </row>
    <row r="57" spans="1:7" x14ac:dyDescent="0.25">
      <c r="A57" t="s">
        <v>239</v>
      </c>
      <c r="B57" t="s">
        <v>239</v>
      </c>
      <c r="C57">
        <v>679</v>
      </c>
    </row>
    <row r="58" spans="1:7" x14ac:dyDescent="0.25">
      <c r="A58" t="s">
        <v>240</v>
      </c>
      <c r="B58" t="s">
        <v>240</v>
      </c>
      <c r="C58">
        <v>358</v>
      </c>
    </row>
    <row r="59" spans="1:7" x14ac:dyDescent="0.25">
      <c r="A59" t="s">
        <v>241</v>
      </c>
      <c r="B59" t="s">
        <v>241</v>
      </c>
      <c r="C59">
        <v>33</v>
      </c>
    </row>
    <row r="60" spans="1:7" x14ac:dyDescent="0.25">
      <c r="A60" t="s">
        <v>242</v>
      </c>
      <c r="B60" t="s">
        <v>242</v>
      </c>
      <c r="C60">
        <v>241</v>
      </c>
    </row>
    <row r="61" spans="1:7" x14ac:dyDescent="0.25">
      <c r="A61" t="s">
        <v>243</v>
      </c>
      <c r="B61" t="s">
        <v>243</v>
      </c>
      <c r="C61">
        <v>220</v>
      </c>
    </row>
    <row r="62" spans="1:7" x14ac:dyDescent="0.25">
      <c r="A62" t="s">
        <v>244</v>
      </c>
      <c r="B62" t="s">
        <v>244</v>
      </c>
      <c r="C62">
        <v>995</v>
      </c>
    </row>
    <row r="63" spans="1:7" x14ac:dyDescent="0.25">
      <c r="A63" t="s">
        <v>245</v>
      </c>
      <c r="B63" t="s">
        <v>245</v>
      </c>
      <c r="C63">
        <v>49</v>
      </c>
    </row>
    <row r="64" spans="1:7" x14ac:dyDescent="0.25">
      <c r="A64" t="s">
        <v>246</v>
      </c>
      <c r="B64" t="s">
        <v>246</v>
      </c>
      <c r="C64">
        <v>233</v>
      </c>
    </row>
    <row r="65" spans="1:3" x14ac:dyDescent="0.25">
      <c r="A65" t="s">
        <v>247</v>
      </c>
      <c r="B65" t="s">
        <v>247</v>
      </c>
      <c r="C65">
        <v>30</v>
      </c>
    </row>
    <row r="66" spans="1:3" x14ac:dyDescent="0.25">
      <c r="A66" t="s">
        <v>248</v>
      </c>
      <c r="B66" t="s">
        <v>498</v>
      </c>
      <c r="C66">
        <v>299</v>
      </c>
    </row>
    <row r="67" spans="1:3" x14ac:dyDescent="0.25">
      <c r="A67" t="s">
        <v>249</v>
      </c>
      <c r="B67" t="s">
        <v>248</v>
      </c>
      <c r="C67" t="s">
        <v>499</v>
      </c>
    </row>
    <row r="68" spans="1:3" x14ac:dyDescent="0.25">
      <c r="A68" t="s">
        <v>250</v>
      </c>
      <c r="B68" t="s">
        <v>500</v>
      </c>
      <c r="C68">
        <v>590</v>
      </c>
    </row>
    <row r="69" spans="1:3" x14ac:dyDescent="0.25">
      <c r="A69" t="s">
        <v>251</v>
      </c>
      <c r="B69" t="s">
        <v>501</v>
      </c>
      <c r="C69" t="s">
        <v>502</v>
      </c>
    </row>
    <row r="70" spans="1:3" x14ac:dyDescent="0.25">
      <c r="A70" t="s">
        <v>252</v>
      </c>
      <c r="B70" t="s">
        <v>249</v>
      </c>
      <c r="C70">
        <v>502</v>
      </c>
    </row>
    <row r="71" spans="1:3" x14ac:dyDescent="0.25">
      <c r="A71" t="s">
        <v>253</v>
      </c>
      <c r="B71" t="s">
        <v>503</v>
      </c>
      <c r="C71">
        <v>44</v>
      </c>
    </row>
    <row r="72" spans="1:3" x14ac:dyDescent="0.25">
      <c r="A72" t="s">
        <v>254</v>
      </c>
      <c r="B72" t="s">
        <v>250</v>
      </c>
      <c r="C72">
        <v>224</v>
      </c>
    </row>
    <row r="73" spans="1:3" x14ac:dyDescent="0.25">
      <c r="A73" t="s">
        <v>255</v>
      </c>
      <c r="B73" t="s">
        <v>504</v>
      </c>
      <c r="C73">
        <v>245</v>
      </c>
    </row>
    <row r="74" spans="1:3" x14ac:dyDescent="0.25">
      <c r="A74" t="s">
        <v>256</v>
      </c>
      <c r="B74" t="s">
        <v>252</v>
      </c>
      <c r="C74">
        <v>592</v>
      </c>
    </row>
    <row r="75" spans="1:3" x14ac:dyDescent="0.25">
      <c r="A75" t="s">
        <v>257</v>
      </c>
      <c r="B75" t="s">
        <v>253</v>
      </c>
      <c r="C75">
        <v>509</v>
      </c>
    </row>
    <row r="76" spans="1:3" x14ac:dyDescent="0.25">
      <c r="A76" t="s">
        <v>258</v>
      </c>
      <c r="B76" t="s">
        <v>254</v>
      </c>
      <c r="C76">
        <v>504</v>
      </c>
    </row>
    <row r="77" spans="1:3" x14ac:dyDescent="0.25">
      <c r="A77" t="s">
        <v>259</v>
      </c>
      <c r="B77" t="s">
        <v>505</v>
      </c>
      <c r="C77">
        <v>852</v>
      </c>
    </row>
    <row r="78" spans="1:3" x14ac:dyDescent="0.25">
      <c r="A78" t="s">
        <v>260</v>
      </c>
      <c r="B78" t="s">
        <v>255</v>
      </c>
      <c r="C78">
        <v>36</v>
      </c>
    </row>
    <row r="79" spans="1:3" x14ac:dyDescent="0.25">
      <c r="A79" t="s">
        <v>261</v>
      </c>
      <c r="B79" t="s">
        <v>256</v>
      </c>
      <c r="C79">
        <v>354</v>
      </c>
    </row>
    <row r="80" spans="1:3" x14ac:dyDescent="0.25">
      <c r="A80" t="s">
        <v>262</v>
      </c>
      <c r="B80" t="s">
        <v>506</v>
      </c>
      <c r="C80" t="s">
        <v>507</v>
      </c>
    </row>
    <row r="81" spans="1:3" x14ac:dyDescent="0.25">
      <c r="A81" t="s">
        <v>263</v>
      </c>
      <c r="B81" t="s">
        <v>257</v>
      </c>
      <c r="C81">
        <v>91</v>
      </c>
    </row>
    <row r="82" spans="1:3" x14ac:dyDescent="0.25">
      <c r="A82" t="s">
        <v>264</v>
      </c>
      <c r="B82" t="s">
        <v>258</v>
      </c>
      <c r="C82">
        <v>62</v>
      </c>
    </row>
    <row r="83" spans="1:3" x14ac:dyDescent="0.25">
      <c r="A83" t="s">
        <v>265</v>
      </c>
      <c r="B83" t="s">
        <v>508</v>
      </c>
      <c r="C83">
        <v>870</v>
      </c>
    </row>
    <row r="84" spans="1:3" x14ac:dyDescent="0.25">
      <c r="A84" t="s">
        <v>266</v>
      </c>
      <c r="B84" t="s">
        <v>509</v>
      </c>
      <c r="C84">
        <v>800</v>
      </c>
    </row>
    <row r="85" spans="1:3" x14ac:dyDescent="0.25">
      <c r="A85" t="s">
        <v>267</v>
      </c>
      <c r="B85" t="s">
        <v>510</v>
      </c>
      <c r="C85">
        <v>808</v>
      </c>
    </row>
    <row r="86" spans="1:3" x14ac:dyDescent="0.25">
      <c r="A86" t="s">
        <v>268</v>
      </c>
      <c r="B86" t="s">
        <v>259</v>
      </c>
      <c r="C86">
        <v>98</v>
      </c>
    </row>
    <row r="87" spans="1:3" x14ac:dyDescent="0.25">
      <c r="A87" t="s">
        <v>269</v>
      </c>
      <c r="B87" t="s">
        <v>260</v>
      </c>
      <c r="C87">
        <v>964</v>
      </c>
    </row>
    <row r="88" spans="1:3" x14ac:dyDescent="0.25">
      <c r="A88" t="s">
        <v>270</v>
      </c>
      <c r="B88" t="s">
        <v>261</v>
      </c>
      <c r="C88">
        <v>353</v>
      </c>
    </row>
    <row r="89" spans="1:3" x14ac:dyDescent="0.25">
      <c r="A89" t="s">
        <v>271</v>
      </c>
      <c r="B89" t="s">
        <v>511</v>
      </c>
      <c r="C89" t="s">
        <v>512</v>
      </c>
    </row>
    <row r="90" spans="1:3" x14ac:dyDescent="0.25">
      <c r="A90" t="s">
        <v>272</v>
      </c>
      <c r="B90" t="s">
        <v>513</v>
      </c>
      <c r="C90">
        <v>44</v>
      </c>
    </row>
    <row r="91" spans="1:3" x14ac:dyDescent="0.25">
      <c r="A91" t="s">
        <v>273</v>
      </c>
      <c r="B91" t="s">
        <v>262</v>
      </c>
      <c r="C91">
        <v>972</v>
      </c>
    </row>
    <row r="92" spans="1:3" x14ac:dyDescent="0.25">
      <c r="A92" t="s">
        <v>274</v>
      </c>
      <c r="B92" t="s">
        <v>263</v>
      </c>
      <c r="C92">
        <v>39</v>
      </c>
    </row>
    <row r="93" spans="1:3" x14ac:dyDescent="0.25">
      <c r="A93" t="s">
        <v>275</v>
      </c>
      <c r="B93" t="s">
        <v>265</v>
      </c>
      <c r="C93" t="s">
        <v>514</v>
      </c>
    </row>
    <row r="94" spans="1:3" x14ac:dyDescent="0.25">
      <c r="A94" t="s">
        <v>276</v>
      </c>
      <c r="B94" t="s">
        <v>515</v>
      </c>
      <c r="C94" t="s">
        <v>516</v>
      </c>
    </row>
    <row r="95" spans="1:3" x14ac:dyDescent="0.25">
      <c r="A95" t="s">
        <v>277</v>
      </c>
      <c r="B95" t="s">
        <v>266</v>
      </c>
      <c r="C95">
        <v>81</v>
      </c>
    </row>
    <row r="96" spans="1:3" x14ac:dyDescent="0.25">
      <c r="A96" t="s">
        <v>278</v>
      </c>
      <c r="B96" t="s">
        <v>517</v>
      </c>
      <c r="C96">
        <v>44</v>
      </c>
    </row>
    <row r="97" spans="1:3" x14ac:dyDescent="0.25">
      <c r="A97" t="s">
        <v>279</v>
      </c>
      <c r="B97" t="s">
        <v>267</v>
      </c>
      <c r="C97">
        <v>962</v>
      </c>
    </row>
    <row r="98" spans="1:3" x14ac:dyDescent="0.25">
      <c r="A98" t="s">
        <v>280</v>
      </c>
      <c r="B98" t="s">
        <v>268</v>
      </c>
      <c r="C98" t="s">
        <v>518</v>
      </c>
    </row>
    <row r="99" spans="1:3" x14ac:dyDescent="0.25">
      <c r="A99" t="s">
        <v>281</v>
      </c>
      <c r="B99" t="s">
        <v>269</v>
      </c>
      <c r="C99">
        <v>254</v>
      </c>
    </row>
    <row r="100" spans="1:3" x14ac:dyDescent="0.25">
      <c r="A100" t="s">
        <v>282</v>
      </c>
      <c r="B100" t="s">
        <v>270</v>
      </c>
      <c r="C100">
        <v>686</v>
      </c>
    </row>
    <row r="101" spans="1:3" x14ac:dyDescent="0.25">
      <c r="A101" t="s">
        <v>283</v>
      </c>
      <c r="B101" t="s">
        <v>519</v>
      </c>
      <c r="C101">
        <v>850</v>
      </c>
    </row>
    <row r="102" spans="1:3" x14ac:dyDescent="0.25">
      <c r="A102" t="s">
        <v>284</v>
      </c>
      <c r="B102" t="s">
        <v>520</v>
      </c>
      <c r="C102">
        <v>82</v>
      </c>
    </row>
    <row r="103" spans="1:3" x14ac:dyDescent="0.25">
      <c r="A103" t="s">
        <v>285</v>
      </c>
      <c r="B103" t="s">
        <v>273</v>
      </c>
      <c r="C103">
        <v>965</v>
      </c>
    </row>
    <row r="104" spans="1:3" x14ac:dyDescent="0.25">
      <c r="A104" t="s">
        <v>286</v>
      </c>
      <c r="B104" t="s">
        <v>274</v>
      </c>
      <c r="C104">
        <v>996</v>
      </c>
    </row>
    <row r="105" spans="1:3" x14ac:dyDescent="0.25">
      <c r="A105" t="s">
        <v>287</v>
      </c>
      <c r="B105" t="s">
        <v>521</v>
      </c>
      <c r="C105">
        <v>856</v>
      </c>
    </row>
    <row r="106" spans="1:3" x14ac:dyDescent="0.25">
      <c r="A106" t="s">
        <v>288</v>
      </c>
      <c r="B106" t="s">
        <v>276</v>
      </c>
      <c r="C106">
        <v>371</v>
      </c>
    </row>
    <row r="107" spans="1:3" x14ac:dyDescent="0.25">
      <c r="A107" t="s">
        <v>289</v>
      </c>
      <c r="B107" t="s">
        <v>277</v>
      </c>
      <c r="C107">
        <v>961</v>
      </c>
    </row>
    <row r="108" spans="1:3" x14ac:dyDescent="0.25">
      <c r="A108" t="s">
        <v>290</v>
      </c>
      <c r="B108" t="s">
        <v>278</v>
      </c>
      <c r="C108">
        <v>266</v>
      </c>
    </row>
    <row r="109" spans="1:3" x14ac:dyDescent="0.25">
      <c r="A109" t="s">
        <v>291</v>
      </c>
      <c r="B109" t="s">
        <v>279</v>
      </c>
      <c r="C109">
        <v>231</v>
      </c>
    </row>
    <row r="110" spans="1:3" x14ac:dyDescent="0.25">
      <c r="A110" t="s">
        <v>292</v>
      </c>
      <c r="B110" t="s">
        <v>280</v>
      </c>
      <c r="C110">
        <v>218</v>
      </c>
    </row>
    <row r="111" spans="1:3" x14ac:dyDescent="0.25">
      <c r="A111" t="s">
        <v>293</v>
      </c>
      <c r="B111" t="s">
        <v>281</v>
      </c>
      <c r="C111">
        <v>423</v>
      </c>
    </row>
    <row r="112" spans="1:3" x14ac:dyDescent="0.25">
      <c r="A112" t="s">
        <v>294</v>
      </c>
      <c r="B112" t="s">
        <v>282</v>
      </c>
      <c r="C112">
        <v>370</v>
      </c>
    </row>
    <row r="113" spans="1:3" x14ac:dyDescent="0.25">
      <c r="A113" t="s">
        <v>295</v>
      </c>
      <c r="B113" t="s">
        <v>283</v>
      </c>
      <c r="C113">
        <v>352</v>
      </c>
    </row>
    <row r="114" spans="1:3" x14ac:dyDescent="0.25">
      <c r="A114" t="s">
        <v>296</v>
      </c>
      <c r="B114" t="s">
        <v>522</v>
      </c>
      <c r="C114">
        <v>853</v>
      </c>
    </row>
    <row r="115" spans="1:3" x14ac:dyDescent="0.25">
      <c r="A115" t="s">
        <v>297</v>
      </c>
      <c r="B115" t="s">
        <v>523</v>
      </c>
      <c r="C115">
        <v>389</v>
      </c>
    </row>
    <row r="116" spans="1:3" x14ac:dyDescent="0.25">
      <c r="A116" t="s">
        <v>298</v>
      </c>
      <c r="B116" t="s">
        <v>285</v>
      </c>
      <c r="C116">
        <v>261</v>
      </c>
    </row>
    <row r="117" spans="1:3" x14ac:dyDescent="0.25">
      <c r="A117" t="s">
        <v>299</v>
      </c>
      <c r="B117" t="s">
        <v>286</v>
      </c>
      <c r="C117">
        <v>265</v>
      </c>
    </row>
    <row r="118" spans="1:3" x14ac:dyDescent="0.25">
      <c r="A118" t="s">
        <v>300</v>
      </c>
      <c r="B118" t="s">
        <v>287</v>
      </c>
      <c r="C118">
        <v>60</v>
      </c>
    </row>
    <row r="119" spans="1:3" x14ac:dyDescent="0.25">
      <c r="A119" t="s">
        <v>301</v>
      </c>
      <c r="B119" t="s">
        <v>288</v>
      </c>
      <c r="C119">
        <v>960</v>
      </c>
    </row>
    <row r="120" spans="1:3" x14ac:dyDescent="0.25">
      <c r="A120" t="s">
        <v>302</v>
      </c>
      <c r="B120" t="s">
        <v>289</v>
      </c>
      <c r="C120">
        <v>223</v>
      </c>
    </row>
    <row r="121" spans="1:3" x14ac:dyDescent="0.25">
      <c r="A121" t="s">
        <v>303</v>
      </c>
      <c r="B121" t="s">
        <v>290</v>
      </c>
      <c r="C121">
        <v>356</v>
      </c>
    </row>
    <row r="122" spans="1:3" x14ac:dyDescent="0.25">
      <c r="A122" t="s">
        <v>304</v>
      </c>
      <c r="B122" t="s">
        <v>291</v>
      </c>
      <c r="C122">
        <v>692</v>
      </c>
    </row>
    <row r="123" spans="1:3" x14ac:dyDescent="0.25">
      <c r="A123" t="s">
        <v>305</v>
      </c>
      <c r="B123" t="s">
        <v>524</v>
      </c>
      <c r="C123">
        <v>596</v>
      </c>
    </row>
    <row r="124" spans="1:3" x14ac:dyDescent="0.25">
      <c r="A124" t="s">
        <v>306</v>
      </c>
      <c r="B124" t="s">
        <v>292</v>
      </c>
      <c r="C124">
        <v>222</v>
      </c>
    </row>
    <row r="125" spans="1:3" x14ac:dyDescent="0.25">
      <c r="A125" t="s">
        <v>307</v>
      </c>
      <c r="B125" t="s">
        <v>293</v>
      </c>
      <c r="C125">
        <v>230</v>
      </c>
    </row>
    <row r="126" spans="1:3" x14ac:dyDescent="0.25">
      <c r="A126" t="s">
        <v>308</v>
      </c>
      <c r="B126" t="s">
        <v>525</v>
      </c>
      <c r="C126">
        <v>262</v>
      </c>
    </row>
    <row r="127" spans="1:3" x14ac:dyDescent="0.25">
      <c r="A127" t="s">
        <v>309</v>
      </c>
      <c r="B127" t="s">
        <v>294</v>
      </c>
      <c r="C127">
        <v>52</v>
      </c>
    </row>
    <row r="128" spans="1:3" x14ac:dyDescent="0.25">
      <c r="A128" t="s">
        <v>310</v>
      </c>
      <c r="B128" t="s">
        <v>526</v>
      </c>
      <c r="C128">
        <v>691</v>
      </c>
    </row>
    <row r="129" spans="1:3" x14ac:dyDescent="0.25">
      <c r="A129" t="s">
        <v>311</v>
      </c>
      <c r="B129" t="s">
        <v>527</v>
      </c>
      <c r="C129" t="s">
        <v>528</v>
      </c>
    </row>
    <row r="130" spans="1:3" x14ac:dyDescent="0.25">
      <c r="A130" t="s">
        <v>312</v>
      </c>
      <c r="B130" t="s">
        <v>529</v>
      </c>
      <c r="C130">
        <v>373</v>
      </c>
    </row>
    <row r="131" spans="1:3" x14ac:dyDescent="0.25">
      <c r="A131" t="s">
        <v>313</v>
      </c>
      <c r="B131" t="s">
        <v>297</v>
      </c>
      <c r="C131">
        <v>377</v>
      </c>
    </row>
    <row r="132" spans="1:3" x14ac:dyDescent="0.25">
      <c r="A132" t="s">
        <v>314</v>
      </c>
      <c r="B132" t="s">
        <v>298</v>
      </c>
      <c r="C132">
        <v>976</v>
      </c>
    </row>
    <row r="133" spans="1:3" x14ac:dyDescent="0.25">
      <c r="A133" t="s">
        <v>315</v>
      </c>
      <c r="B133" t="s">
        <v>299</v>
      </c>
      <c r="C133">
        <v>382</v>
      </c>
    </row>
    <row r="134" spans="1:3" x14ac:dyDescent="0.25">
      <c r="A134" t="s">
        <v>316</v>
      </c>
      <c r="B134" t="s">
        <v>530</v>
      </c>
      <c r="C134" t="s">
        <v>531</v>
      </c>
    </row>
    <row r="135" spans="1:3" x14ac:dyDescent="0.25">
      <c r="A135" t="s">
        <v>317</v>
      </c>
      <c r="B135" t="s">
        <v>300</v>
      </c>
      <c r="C135">
        <v>212</v>
      </c>
    </row>
    <row r="136" spans="1:3" x14ac:dyDescent="0.25">
      <c r="A136" t="s">
        <v>318</v>
      </c>
      <c r="B136" t="s">
        <v>301</v>
      </c>
      <c r="C136">
        <v>258</v>
      </c>
    </row>
    <row r="137" spans="1:3" x14ac:dyDescent="0.25">
      <c r="A137" t="s">
        <v>319</v>
      </c>
      <c r="B137" t="s">
        <v>303</v>
      </c>
      <c r="C137">
        <v>264</v>
      </c>
    </row>
    <row r="138" spans="1:3" x14ac:dyDescent="0.25">
      <c r="A138" t="s">
        <v>320</v>
      </c>
      <c r="B138" t="s">
        <v>304</v>
      </c>
      <c r="C138">
        <v>674</v>
      </c>
    </row>
    <row r="139" spans="1:3" x14ac:dyDescent="0.25">
      <c r="A139" t="s">
        <v>321</v>
      </c>
      <c r="B139" t="s">
        <v>305</v>
      </c>
      <c r="C139">
        <v>977</v>
      </c>
    </row>
    <row r="140" spans="1:3" x14ac:dyDescent="0.25">
      <c r="A140" t="s">
        <v>322</v>
      </c>
      <c r="B140" t="s">
        <v>306</v>
      </c>
      <c r="C140">
        <v>31</v>
      </c>
    </row>
    <row r="141" spans="1:3" x14ac:dyDescent="0.25">
      <c r="A141" t="s">
        <v>323</v>
      </c>
      <c r="B141" t="s">
        <v>532</v>
      </c>
      <c r="C141" t="s">
        <v>533</v>
      </c>
    </row>
    <row r="142" spans="1:3" x14ac:dyDescent="0.25">
      <c r="A142" t="s">
        <v>324</v>
      </c>
      <c r="B142" t="s">
        <v>534</v>
      </c>
      <c r="C142">
        <v>687</v>
      </c>
    </row>
    <row r="143" spans="1:3" x14ac:dyDescent="0.25">
      <c r="A143" t="s">
        <v>325</v>
      </c>
      <c r="B143" t="s">
        <v>307</v>
      </c>
      <c r="C143">
        <v>64</v>
      </c>
    </row>
    <row r="144" spans="1:3" x14ac:dyDescent="0.25">
      <c r="A144" t="s">
        <v>326</v>
      </c>
      <c r="B144" t="s">
        <v>308</v>
      </c>
      <c r="C144">
        <v>505</v>
      </c>
    </row>
    <row r="145" spans="1:3" x14ac:dyDescent="0.25">
      <c r="A145" t="s">
        <v>327</v>
      </c>
      <c r="B145" t="s">
        <v>309</v>
      </c>
      <c r="C145">
        <v>227</v>
      </c>
    </row>
    <row r="146" spans="1:3" x14ac:dyDescent="0.25">
      <c r="A146" t="s">
        <v>328</v>
      </c>
      <c r="B146" t="s">
        <v>310</v>
      </c>
      <c r="C146">
        <v>234</v>
      </c>
    </row>
    <row r="147" spans="1:3" x14ac:dyDescent="0.25">
      <c r="A147" t="s">
        <v>329</v>
      </c>
      <c r="B147" t="s">
        <v>535</v>
      </c>
      <c r="C147">
        <v>683</v>
      </c>
    </row>
    <row r="148" spans="1:3" x14ac:dyDescent="0.25">
      <c r="A148" t="s">
        <v>330</v>
      </c>
      <c r="B148" t="s">
        <v>536</v>
      </c>
      <c r="C148">
        <v>672</v>
      </c>
    </row>
    <row r="149" spans="1:3" x14ac:dyDescent="0.25">
      <c r="A149" t="s">
        <v>331</v>
      </c>
      <c r="B149" t="s">
        <v>537</v>
      </c>
      <c r="C149" t="s">
        <v>538</v>
      </c>
    </row>
    <row r="150" spans="1:3" x14ac:dyDescent="0.25">
      <c r="A150" t="s">
        <v>332</v>
      </c>
      <c r="B150" t="s">
        <v>311</v>
      </c>
      <c r="C150">
        <v>47</v>
      </c>
    </row>
    <row r="151" spans="1:3" x14ac:dyDescent="0.25">
      <c r="A151" t="s">
        <v>333</v>
      </c>
      <c r="B151" t="s">
        <v>312</v>
      </c>
      <c r="C151">
        <v>968</v>
      </c>
    </row>
    <row r="152" spans="1:3" x14ac:dyDescent="0.25">
      <c r="A152" t="s">
        <v>334</v>
      </c>
      <c r="B152" t="s">
        <v>313</v>
      </c>
      <c r="C152">
        <v>92</v>
      </c>
    </row>
    <row r="153" spans="1:3" x14ac:dyDescent="0.25">
      <c r="A153" t="s">
        <v>335</v>
      </c>
      <c r="B153" t="s">
        <v>314</v>
      </c>
      <c r="C153">
        <v>680</v>
      </c>
    </row>
    <row r="154" spans="1:3" x14ac:dyDescent="0.25">
      <c r="A154" t="s">
        <v>336</v>
      </c>
      <c r="B154" t="s">
        <v>539</v>
      </c>
      <c r="C154">
        <v>970</v>
      </c>
    </row>
    <row r="155" spans="1:3" x14ac:dyDescent="0.25">
      <c r="A155" t="s">
        <v>337</v>
      </c>
      <c r="B155" t="s">
        <v>315</v>
      </c>
      <c r="C155">
        <v>507</v>
      </c>
    </row>
    <row r="156" spans="1:3" x14ac:dyDescent="0.25">
      <c r="A156" t="s">
        <v>338</v>
      </c>
      <c r="B156" t="s">
        <v>316</v>
      </c>
      <c r="C156">
        <v>675</v>
      </c>
    </row>
    <row r="157" spans="1:3" x14ac:dyDescent="0.25">
      <c r="A157" t="s">
        <v>339</v>
      </c>
      <c r="B157" t="s">
        <v>317</v>
      </c>
      <c r="C157">
        <v>595</v>
      </c>
    </row>
    <row r="158" spans="1:3" x14ac:dyDescent="0.25">
      <c r="A158" t="s">
        <v>340</v>
      </c>
      <c r="B158">
        <v>51</v>
      </c>
    </row>
    <row r="159" spans="1:3" x14ac:dyDescent="0.25">
      <c r="A159" t="s">
        <v>341</v>
      </c>
      <c r="B159">
        <v>63</v>
      </c>
    </row>
    <row r="160" spans="1:3" x14ac:dyDescent="0.25">
      <c r="A160" t="s">
        <v>342</v>
      </c>
      <c r="B160">
        <v>64</v>
      </c>
    </row>
    <row r="161" spans="1:2" x14ac:dyDescent="0.25">
      <c r="A161" t="s">
        <v>343</v>
      </c>
      <c r="B161">
        <v>48</v>
      </c>
    </row>
    <row r="162" spans="1:2" x14ac:dyDescent="0.25">
      <c r="A162" t="s">
        <v>344</v>
      </c>
      <c r="B162">
        <v>351</v>
      </c>
    </row>
    <row r="163" spans="1:2" x14ac:dyDescent="0.25">
      <c r="A163" t="s">
        <v>345</v>
      </c>
      <c r="B163" t="s">
        <v>542</v>
      </c>
    </row>
    <row r="164" spans="1:2" x14ac:dyDescent="0.25">
      <c r="A164" t="s">
        <v>346</v>
      </c>
      <c r="B164">
        <v>974</v>
      </c>
    </row>
    <row r="165" spans="1:2" x14ac:dyDescent="0.25">
      <c r="A165" t="s">
        <v>347</v>
      </c>
      <c r="B165">
        <v>262</v>
      </c>
    </row>
    <row r="166" spans="1:2" x14ac:dyDescent="0.25">
      <c r="A166" t="s">
        <v>348</v>
      </c>
      <c r="B166">
        <v>40</v>
      </c>
    </row>
    <row r="167" spans="1:2" x14ac:dyDescent="0.25">
      <c r="A167" t="s">
        <v>349</v>
      </c>
      <c r="B167" t="s">
        <v>545</v>
      </c>
    </row>
    <row r="168" spans="1:2" x14ac:dyDescent="0.25">
      <c r="A168" t="s">
        <v>350</v>
      </c>
      <c r="B168">
        <v>250</v>
      </c>
    </row>
    <row r="169" spans="1:2" x14ac:dyDescent="0.25">
      <c r="A169" t="s">
        <v>351</v>
      </c>
      <c r="B169" t="s">
        <v>547</v>
      </c>
    </row>
    <row r="170" spans="1:2" x14ac:dyDescent="0.25">
      <c r="A170" t="s">
        <v>352</v>
      </c>
      <c r="B170">
        <v>590</v>
      </c>
    </row>
    <row r="171" spans="1:2" x14ac:dyDescent="0.25">
      <c r="A171" t="s">
        <v>353</v>
      </c>
      <c r="B171">
        <v>290</v>
      </c>
    </row>
    <row r="172" spans="1:2" x14ac:dyDescent="0.25">
      <c r="A172" t="s">
        <v>354</v>
      </c>
      <c r="B172" t="s">
        <v>533</v>
      </c>
    </row>
    <row r="173" spans="1:2" x14ac:dyDescent="0.25">
      <c r="A173" t="s">
        <v>355</v>
      </c>
      <c r="B173" t="s">
        <v>551</v>
      </c>
    </row>
    <row r="174" spans="1:2" x14ac:dyDescent="0.25">
      <c r="A174" t="s">
        <v>356</v>
      </c>
      <c r="B174">
        <v>590</v>
      </c>
    </row>
    <row r="175" spans="1:2" x14ac:dyDescent="0.25">
      <c r="A175" t="s">
        <v>357</v>
      </c>
      <c r="B175">
        <v>508</v>
      </c>
    </row>
    <row r="176" spans="1:2" x14ac:dyDescent="0.25">
      <c r="A176" t="s">
        <v>358</v>
      </c>
      <c r="B176" t="s">
        <v>555</v>
      </c>
    </row>
    <row r="177" spans="1:2" x14ac:dyDescent="0.25">
      <c r="A177" t="s">
        <v>359</v>
      </c>
      <c r="B177">
        <v>685</v>
      </c>
    </row>
    <row r="178" spans="1:2" x14ac:dyDescent="0.25">
      <c r="A178" t="s">
        <v>360</v>
      </c>
      <c r="B178">
        <v>378</v>
      </c>
    </row>
    <row r="179" spans="1:2" x14ac:dyDescent="0.25">
      <c r="A179" t="s">
        <v>361</v>
      </c>
      <c r="B179">
        <v>239</v>
      </c>
    </row>
    <row r="180" spans="1:2" x14ac:dyDescent="0.25">
      <c r="A180" t="s">
        <v>362</v>
      </c>
      <c r="B180">
        <v>966</v>
      </c>
    </row>
    <row r="181" spans="1:2" x14ac:dyDescent="0.25">
      <c r="A181" t="s">
        <v>363</v>
      </c>
      <c r="B181">
        <v>221</v>
      </c>
    </row>
    <row r="182" spans="1:2" x14ac:dyDescent="0.25">
      <c r="A182" t="s">
        <v>364</v>
      </c>
      <c r="B182">
        <v>381</v>
      </c>
    </row>
    <row r="183" spans="1:2" x14ac:dyDescent="0.25">
      <c r="A183" t="s">
        <v>365</v>
      </c>
      <c r="B183">
        <v>248</v>
      </c>
    </row>
    <row r="184" spans="1:2" x14ac:dyDescent="0.25">
      <c r="A184" t="s">
        <v>366</v>
      </c>
      <c r="B184">
        <v>232</v>
      </c>
    </row>
    <row r="185" spans="1:2" x14ac:dyDescent="0.25">
      <c r="A185" t="s">
        <v>367</v>
      </c>
      <c r="B185">
        <v>65</v>
      </c>
    </row>
    <row r="186" spans="1:2" x14ac:dyDescent="0.25">
      <c r="A186" t="s">
        <v>368</v>
      </c>
      <c r="B186" t="s">
        <v>558</v>
      </c>
    </row>
    <row r="187" spans="1:2" x14ac:dyDescent="0.25">
      <c r="A187" t="s">
        <v>369</v>
      </c>
      <c r="B187" t="s">
        <v>560</v>
      </c>
    </row>
    <row r="188" spans="1:2" x14ac:dyDescent="0.25">
      <c r="A188" t="s">
        <v>370</v>
      </c>
      <c r="B188">
        <v>421</v>
      </c>
    </row>
    <row r="189" spans="1:2" x14ac:dyDescent="0.25">
      <c r="A189" t="s">
        <v>371</v>
      </c>
      <c r="B189">
        <v>386</v>
      </c>
    </row>
    <row r="190" spans="1:2" x14ac:dyDescent="0.25">
      <c r="A190" t="s">
        <v>372</v>
      </c>
      <c r="B190">
        <v>677</v>
      </c>
    </row>
    <row r="191" spans="1:2" x14ac:dyDescent="0.25">
      <c r="A191" t="s">
        <v>373</v>
      </c>
      <c r="B191">
        <v>252</v>
      </c>
    </row>
    <row r="192" spans="1:2" x14ac:dyDescent="0.25">
      <c r="A192" t="s">
        <v>374</v>
      </c>
      <c r="B192">
        <v>27</v>
      </c>
    </row>
    <row r="193" spans="1:2" x14ac:dyDescent="0.25">
      <c r="A193" t="s">
        <v>318</v>
      </c>
      <c r="B193">
        <v>500</v>
      </c>
    </row>
    <row r="194" spans="1:2" x14ac:dyDescent="0.25">
      <c r="A194" t="s">
        <v>319</v>
      </c>
      <c r="B194" t="s">
        <v>563</v>
      </c>
    </row>
    <row r="195" spans="1:2" x14ac:dyDescent="0.25">
      <c r="A195" t="s">
        <v>540</v>
      </c>
      <c r="B195">
        <v>211</v>
      </c>
    </row>
    <row r="196" spans="1:2" x14ac:dyDescent="0.25">
      <c r="A196" t="s">
        <v>320</v>
      </c>
      <c r="B196">
        <v>34</v>
      </c>
    </row>
    <row r="197" spans="1:2" x14ac:dyDescent="0.25">
      <c r="A197" t="s">
        <v>321</v>
      </c>
      <c r="B197">
        <v>94</v>
      </c>
    </row>
    <row r="198" spans="1:2" x14ac:dyDescent="0.25">
      <c r="A198" t="s">
        <v>541</v>
      </c>
      <c r="B198">
        <v>249</v>
      </c>
    </row>
    <row r="199" spans="1:2" x14ac:dyDescent="0.25">
      <c r="A199" t="s">
        <v>322</v>
      </c>
      <c r="B199">
        <v>597</v>
      </c>
    </row>
    <row r="200" spans="1:2" x14ac:dyDescent="0.25">
      <c r="A200" t="s">
        <v>543</v>
      </c>
      <c r="B200" t="s">
        <v>516</v>
      </c>
    </row>
    <row r="201" spans="1:2" x14ac:dyDescent="0.25">
      <c r="A201" t="s">
        <v>323</v>
      </c>
      <c r="B201">
        <v>268</v>
      </c>
    </row>
    <row r="202" spans="1:2" x14ac:dyDescent="0.25">
      <c r="A202" t="s">
        <v>544</v>
      </c>
      <c r="B202">
        <v>46</v>
      </c>
    </row>
    <row r="203" spans="1:2" x14ac:dyDescent="0.25">
      <c r="A203" t="s">
        <v>325</v>
      </c>
      <c r="B203">
        <v>41</v>
      </c>
    </row>
    <row r="204" spans="1:2" x14ac:dyDescent="0.25">
      <c r="A204" t="s">
        <v>546</v>
      </c>
      <c r="B204">
        <v>963</v>
      </c>
    </row>
    <row r="205" spans="1:2" x14ac:dyDescent="0.25">
      <c r="A205" t="s">
        <v>548</v>
      </c>
      <c r="B205">
        <v>886</v>
      </c>
    </row>
    <row r="206" spans="1:2" x14ac:dyDescent="0.25">
      <c r="A206" t="s">
        <v>549</v>
      </c>
      <c r="B206">
        <v>992</v>
      </c>
    </row>
    <row r="207" spans="1:2" x14ac:dyDescent="0.25">
      <c r="A207" t="s">
        <v>326</v>
      </c>
      <c r="B207">
        <v>255</v>
      </c>
    </row>
    <row r="208" spans="1:2" x14ac:dyDescent="0.25">
      <c r="A208" t="s">
        <v>550</v>
      </c>
      <c r="B208">
        <v>66</v>
      </c>
    </row>
    <row r="209" spans="1:2" x14ac:dyDescent="0.25">
      <c r="A209" t="s">
        <v>552</v>
      </c>
      <c r="B209" t="s">
        <v>570</v>
      </c>
    </row>
    <row r="210" spans="1:2" x14ac:dyDescent="0.25">
      <c r="A210" t="s">
        <v>553</v>
      </c>
      <c r="B210">
        <v>228</v>
      </c>
    </row>
    <row r="211" spans="1:2" x14ac:dyDescent="0.25">
      <c r="A211" t="s">
        <v>554</v>
      </c>
      <c r="B211">
        <v>690</v>
      </c>
    </row>
    <row r="212" spans="1:2" x14ac:dyDescent="0.25">
      <c r="A212" t="s">
        <v>329</v>
      </c>
      <c r="B212">
        <v>676</v>
      </c>
    </row>
    <row r="213" spans="1:2" x14ac:dyDescent="0.25">
      <c r="A213" t="s">
        <v>330</v>
      </c>
      <c r="B213" t="s">
        <v>572</v>
      </c>
    </row>
    <row r="214" spans="1:2" x14ac:dyDescent="0.25">
      <c r="A214" t="s">
        <v>556</v>
      </c>
      <c r="B214" t="s">
        <v>574</v>
      </c>
    </row>
    <row r="215" spans="1:2" x14ac:dyDescent="0.25">
      <c r="A215" t="s">
        <v>332</v>
      </c>
      <c r="B215">
        <v>216</v>
      </c>
    </row>
    <row r="216" spans="1:2" x14ac:dyDescent="0.25">
      <c r="A216" t="s">
        <v>333</v>
      </c>
      <c r="B216">
        <v>90</v>
      </c>
    </row>
    <row r="217" spans="1:2" x14ac:dyDescent="0.25">
      <c r="A217" t="s">
        <v>334</v>
      </c>
      <c r="B217">
        <v>993</v>
      </c>
    </row>
    <row r="218" spans="1:2" x14ac:dyDescent="0.25">
      <c r="A218" t="s">
        <v>335</v>
      </c>
      <c r="B218" t="s">
        <v>576</v>
      </c>
    </row>
    <row r="219" spans="1:2" x14ac:dyDescent="0.25">
      <c r="A219" t="s">
        <v>336</v>
      </c>
      <c r="B219">
        <v>688</v>
      </c>
    </row>
    <row r="220" spans="1:2" x14ac:dyDescent="0.25">
      <c r="A220" t="s">
        <v>337</v>
      </c>
      <c r="B220">
        <v>256</v>
      </c>
    </row>
    <row r="221" spans="1:2" x14ac:dyDescent="0.25">
      <c r="A221" t="s">
        <v>557</v>
      </c>
      <c r="B221">
        <v>380</v>
      </c>
    </row>
    <row r="222" spans="1:2" x14ac:dyDescent="0.25">
      <c r="A222" t="s">
        <v>559</v>
      </c>
      <c r="B222">
        <v>971</v>
      </c>
    </row>
    <row r="223" spans="1:2" x14ac:dyDescent="0.25">
      <c r="A223" t="s">
        <v>338</v>
      </c>
      <c r="B223">
        <v>44</v>
      </c>
    </row>
    <row r="224" spans="1:2" x14ac:dyDescent="0.25">
      <c r="A224" t="s">
        <v>339</v>
      </c>
      <c r="B224" t="s">
        <v>465</v>
      </c>
    </row>
    <row r="225" spans="1:2" x14ac:dyDescent="0.25">
      <c r="A225" t="s">
        <v>340</v>
      </c>
      <c r="B225">
        <v>878</v>
      </c>
    </row>
    <row r="226" spans="1:2" x14ac:dyDescent="0.25">
      <c r="A226" t="s">
        <v>341</v>
      </c>
      <c r="B226">
        <v>598</v>
      </c>
    </row>
    <row r="227" spans="1:2" x14ac:dyDescent="0.25">
      <c r="A227" t="s">
        <v>342</v>
      </c>
      <c r="B227" t="s">
        <v>580</v>
      </c>
    </row>
    <row r="228" spans="1:2" x14ac:dyDescent="0.25">
      <c r="A228" t="s">
        <v>561</v>
      </c>
      <c r="B228">
        <v>998</v>
      </c>
    </row>
    <row r="229" spans="1:2" x14ac:dyDescent="0.25">
      <c r="A229" t="s">
        <v>562</v>
      </c>
      <c r="B229">
        <v>678</v>
      </c>
    </row>
    <row r="230" spans="1:2" x14ac:dyDescent="0.25">
      <c r="A230" t="s">
        <v>564</v>
      </c>
      <c r="B230">
        <v>58</v>
      </c>
    </row>
    <row r="231" spans="1:2" x14ac:dyDescent="0.25">
      <c r="A231" t="s">
        <v>343</v>
      </c>
      <c r="B231" t="s">
        <v>582</v>
      </c>
    </row>
    <row r="232" spans="1:2" x14ac:dyDescent="0.25">
      <c r="A232" t="s">
        <v>344</v>
      </c>
      <c r="B232">
        <v>84</v>
      </c>
    </row>
    <row r="233" spans="1:2" x14ac:dyDescent="0.25">
      <c r="A233" t="s">
        <v>345</v>
      </c>
      <c r="B233" t="s">
        <v>528</v>
      </c>
    </row>
    <row r="234" spans="1:2" x14ac:dyDescent="0.25">
      <c r="A234" t="s">
        <v>346</v>
      </c>
      <c r="B234">
        <v>681</v>
      </c>
    </row>
    <row r="235" spans="1:2" x14ac:dyDescent="0.25">
      <c r="A235" t="s">
        <v>565</v>
      </c>
      <c r="B235">
        <v>967</v>
      </c>
    </row>
    <row r="236" spans="1:2" x14ac:dyDescent="0.25">
      <c r="A236" t="s">
        <v>347</v>
      </c>
      <c r="B236">
        <v>260</v>
      </c>
    </row>
    <row r="237" spans="1:2" x14ac:dyDescent="0.25">
      <c r="A237" t="s">
        <v>348</v>
      </c>
      <c r="B237">
        <v>255</v>
      </c>
    </row>
    <row r="238" spans="1:2" x14ac:dyDescent="0.25">
      <c r="A238" t="s">
        <v>349</v>
      </c>
      <c r="B238">
        <v>263</v>
      </c>
    </row>
    <row r="239" spans="1:2" x14ac:dyDescent="0.25">
      <c r="A239" t="s">
        <v>566</v>
      </c>
    </row>
    <row r="240" spans="1:2" x14ac:dyDescent="0.25">
      <c r="A240" t="s">
        <v>567</v>
      </c>
    </row>
    <row r="241" spans="1:1" x14ac:dyDescent="0.25">
      <c r="A241" t="s">
        <v>351</v>
      </c>
    </row>
    <row r="242" spans="1:1" x14ac:dyDescent="0.25">
      <c r="A242" t="s">
        <v>568</v>
      </c>
    </row>
    <row r="243" spans="1:1" x14ac:dyDescent="0.25">
      <c r="A243" t="s">
        <v>353</v>
      </c>
    </row>
    <row r="244" spans="1:1" x14ac:dyDescent="0.25">
      <c r="A244" t="s">
        <v>569</v>
      </c>
    </row>
    <row r="245" spans="1:1" x14ac:dyDescent="0.25">
      <c r="A245" t="s">
        <v>355</v>
      </c>
    </row>
    <row r="246" spans="1:1" x14ac:dyDescent="0.25">
      <c r="A246" t="s">
        <v>571</v>
      </c>
    </row>
    <row r="247" spans="1:1" x14ac:dyDescent="0.25">
      <c r="A247" t="s">
        <v>356</v>
      </c>
    </row>
    <row r="248" spans="1:1" x14ac:dyDescent="0.25">
      <c r="A248" t="s">
        <v>357</v>
      </c>
    </row>
    <row r="249" spans="1:1" x14ac:dyDescent="0.25">
      <c r="A249" t="s">
        <v>573</v>
      </c>
    </row>
    <row r="250" spans="1:1" x14ac:dyDescent="0.25">
      <c r="A250" t="s">
        <v>358</v>
      </c>
    </row>
    <row r="251" spans="1:1" x14ac:dyDescent="0.25">
      <c r="A251" t="s">
        <v>359</v>
      </c>
    </row>
    <row r="252" spans="1:1" x14ac:dyDescent="0.25">
      <c r="A252" t="s">
        <v>360</v>
      </c>
    </row>
    <row r="253" spans="1:1" x14ac:dyDescent="0.25">
      <c r="A253" t="s">
        <v>575</v>
      </c>
    </row>
    <row r="254" spans="1:1" x14ac:dyDescent="0.25">
      <c r="A254" t="s">
        <v>361</v>
      </c>
    </row>
    <row r="255" spans="1:1" x14ac:dyDescent="0.25">
      <c r="A255" t="s">
        <v>362</v>
      </c>
    </row>
    <row r="256" spans="1:1" x14ac:dyDescent="0.25">
      <c r="A256" t="s">
        <v>363</v>
      </c>
    </row>
    <row r="257" spans="1:1" x14ac:dyDescent="0.25">
      <c r="A257" t="s">
        <v>364</v>
      </c>
    </row>
    <row r="258" spans="1:1" x14ac:dyDescent="0.25">
      <c r="A258" t="s">
        <v>365</v>
      </c>
    </row>
    <row r="259" spans="1:1" x14ac:dyDescent="0.25">
      <c r="A259" t="s">
        <v>577</v>
      </c>
    </row>
    <row r="260" spans="1:1" x14ac:dyDescent="0.25">
      <c r="A260" t="s">
        <v>578</v>
      </c>
    </row>
    <row r="261" spans="1:1" x14ac:dyDescent="0.25">
      <c r="A261" t="s">
        <v>367</v>
      </c>
    </row>
    <row r="262" spans="1:1" x14ac:dyDescent="0.25">
      <c r="A262" t="s">
        <v>579</v>
      </c>
    </row>
    <row r="263" spans="1:1" x14ac:dyDescent="0.25">
      <c r="A263" t="s">
        <v>368</v>
      </c>
    </row>
    <row r="264" spans="1:1" x14ac:dyDescent="0.25">
      <c r="A264" t="s">
        <v>369</v>
      </c>
    </row>
    <row r="265" spans="1:1" x14ac:dyDescent="0.25">
      <c r="A265" t="s">
        <v>370</v>
      </c>
    </row>
    <row r="266" spans="1:1" x14ac:dyDescent="0.25">
      <c r="A266" t="s">
        <v>581</v>
      </c>
    </row>
    <row r="267" spans="1:1" x14ac:dyDescent="0.25">
      <c r="A267" t="s">
        <v>583</v>
      </c>
    </row>
    <row r="268" spans="1:1" x14ac:dyDescent="0.25">
      <c r="A268" t="s">
        <v>584</v>
      </c>
    </row>
    <row r="269" spans="1:1" x14ac:dyDescent="0.25">
      <c r="A269" t="s">
        <v>585</v>
      </c>
    </row>
    <row r="270" spans="1:1" x14ac:dyDescent="0.25">
      <c r="A270" t="s">
        <v>372</v>
      </c>
    </row>
    <row r="271" spans="1:1" x14ac:dyDescent="0.25">
      <c r="A271" t="s">
        <v>373</v>
      </c>
    </row>
    <row r="272" spans="1:1" x14ac:dyDescent="0.25">
      <c r="A272" t="s">
        <v>586</v>
      </c>
    </row>
    <row r="273" spans="1:1" x14ac:dyDescent="0.25">
      <c r="A273" t="s">
        <v>374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vt:i4>
      </vt:variant>
    </vt:vector>
  </HeadingPairs>
  <TitlesOfParts>
    <vt:vector size="10" baseType="lpstr">
      <vt:lpstr>READ_ME</vt:lpstr>
      <vt:lpstr>SELECT</vt:lpstr>
      <vt:lpstr>YOUR_DATA</vt:lpstr>
      <vt:lpstr>MAKE_PDF</vt:lpstr>
      <vt:lpstr>Discounts</vt:lpstr>
      <vt:lpstr>ForRecord</vt:lpstr>
      <vt:lpstr>Lists</vt:lpstr>
      <vt:lpstr>CHECK</vt:lpstr>
      <vt:lpstr>Feuil4</vt:lpstr>
      <vt:lpstr>MAKE_PDF!Zone_d_impression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piecoq23</dc:creator>
  <cp:lastModifiedBy>piecoq23</cp:lastModifiedBy>
  <cp:lastPrinted>2014-02-17T21:40:27Z</cp:lastPrinted>
  <dcterms:created xsi:type="dcterms:W3CDTF">2014-01-27T11:31:31Z</dcterms:created>
  <dcterms:modified xsi:type="dcterms:W3CDTF">2014-02-22T09:25:45Z</dcterms:modified>
</cp:coreProperties>
</file>