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2" firstSheet="1" activeTab="2"/>
  </bookViews>
  <sheets>
    <sheet name="arf3" sheetId="1" r:id="rId1"/>
    <sheet name="Feuil1" sheetId="2" r:id="rId2"/>
    <sheet name="Feuil2" sheetId="3" r:id="rId3"/>
  </sheets>
  <definedNames>
    <definedName name="_xlnm._FilterDatabase" localSheetId="1" hidden="1">Feuil1!$C$1:$C$2404</definedName>
    <definedName name="Excel_BuiltIn__FilterDatabase" localSheetId="0">'arf3'!$A$1:$V$801</definedName>
    <definedName name="tbl1xr1">'arf3'!$A$718</definedName>
  </definedNames>
  <calcPr calcId="145621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2" i="3"/>
  <c r="S3" i="1"/>
  <c r="AD3" i="1" s="1"/>
  <c r="AC3" i="1" s="1"/>
  <c r="T3" i="1"/>
  <c r="U3" i="1"/>
  <c r="V3" i="1"/>
  <c r="W3" i="1"/>
  <c r="X3" i="1"/>
  <c r="Y3" i="1"/>
  <c r="Z3" i="1"/>
  <c r="AA3" i="1"/>
  <c r="AB3" i="1"/>
  <c r="S4" i="1"/>
  <c r="AD4" i="1" s="1"/>
  <c r="AC4" i="1" s="1"/>
  <c r="T4" i="1"/>
  <c r="U4" i="1"/>
  <c r="V4" i="1"/>
  <c r="W4" i="1"/>
  <c r="X4" i="1"/>
  <c r="Y4" i="1"/>
  <c r="Z4" i="1"/>
  <c r="AA4" i="1"/>
  <c r="AB4" i="1"/>
  <c r="S5" i="1"/>
  <c r="AD5" i="1" s="1"/>
  <c r="AC5" i="1" s="1"/>
  <c r="T5" i="1"/>
  <c r="U5" i="1"/>
  <c r="V5" i="1"/>
  <c r="W5" i="1"/>
  <c r="X5" i="1"/>
  <c r="Y5" i="1"/>
  <c r="Z5" i="1"/>
  <c r="AA5" i="1"/>
  <c r="AB5" i="1"/>
  <c r="S6" i="1"/>
  <c r="AD6" i="1" s="1"/>
  <c r="AC6" i="1" s="1"/>
  <c r="T6" i="1"/>
  <c r="U6" i="1"/>
  <c r="V6" i="1"/>
  <c r="W6" i="1"/>
  <c r="X6" i="1"/>
  <c r="Y6" i="1"/>
  <c r="Z6" i="1"/>
  <c r="AA6" i="1"/>
  <c r="AB6" i="1"/>
  <c r="S7" i="1"/>
  <c r="AD7" i="1" s="1"/>
  <c r="AC7" i="1" s="1"/>
  <c r="T7" i="1"/>
  <c r="U7" i="1"/>
  <c r="V7" i="1"/>
  <c r="W7" i="1"/>
  <c r="X7" i="1"/>
  <c r="Y7" i="1"/>
  <c r="Z7" i="1"/>
  <c r="AA7" i="1"/>
  <c r="AB7" i="1"/>
  <c r="S8" i="1"/>
  <c r="AD8" i="1" s="1"/>
  <c r="AC8" i="1" s="1"/>
  <c r="T8" i="1"/>
  <c r="U8" i="1"/>
  <c r="V8" i="1"/>
  <c r="W8" i="1"/>
  <c r="X8" i="1"/>
  <c r="Y8" i="1"/>
  <c r="Z8" i="1"/>
  <c r="AA8" i="1"/>
  <c r="AB8" i="1"/>
  <c r="S9" i="1"/>
  <c r="AD9" i="1" s="1"/>
  <c r="AC9" i="1" s="1"/>
  <c r="T9" i="1"/>
  <c r="U9" i="1"/>
  <c r="V9" i="1"/>
  <c r="W9" i="1"/>
  <c r="X9" i="1"/>
  <c r="Y9" i="1"/>
  <c r="Z9" i="1"/>
  <c r="AA9" i="1"/>
  <c r="AB9" i="1"/>
  <c r="S10" i="1"/>
  <c r="AD10" i="1" s="1"/>
  <c r="AC10" i="1" s="1"/>
  <c r="T10" i="1"/>
  <c r="U10" i="1"/>
  <c r="V10" i="1"/>
  <c r="W10" i="1"/>
  <c r="X10" i="1"/>
  <c r="Y10" i="1"/>
  <c r="Z10" i="1"/>
  <c r="AA10" i="1"/>
  <c r="AB10" i="1"/>
  <c r="S11" i="1"/>
  <c r="AD11" i="1" s="1"/>
  <c r="AC11" i="1" s="1"/>
  <c r="T11" i="1"/>
  <c r="U11" i="1"/>
  <c r="V11" i="1"/>
  <c r="W11" i="1"/>
  <c r="X11" i="1"/>
  <c r="Y11" i="1"/>
  <c r="Z11" i="1"/>
  <c r="AA11" i="1"/>
  <c r="AB11" i="1"/>
  <c r="S12" i="1"/>
  <c r="AD12" i="1" s="1"/>
  <c r="AC12" i="1" s="1"/>
  <c r="T12" i="1"/>
  <c r="U12" i="1"/>
  <c r="V12" i="1"/>
  <c r="W12" i="1"/>
  <c r="X12" i="1"/>
  <c r="Y12" i="1"/>
  <c r="Z12" i="1"/>
  <c r="AA12" i="1"/>
  <c r="AB12" i="1"/>
  <c r="S13" i="1"/>
  <c r="AD13" i="1" s="1"/>
  <c r="AC13" i="1" s="1"/>
  <c r="T13" i="1"/>
  <c r="U13" i="1"/>
  <c r="V13" i="1"/>
  <c r="W13" i="1"/>
  <c r="X13" i="1"/>
  <c r="Y13" i="1"/>
  <c r="Z13" i="1"/>
  <c r="AA13" i="1"/>
  <c r="AB13" i="1"/>
  <c r="S14" i="1"/>
  <c r="AD14" i="1" s="1"/>
  <c r="AC14" i="1" s="1"/>
  <c r="T14" i="1"/>
  <c r="U14" i="1"/>
  <c r="V14" i="1"/>
  <c r="W14" i="1"/>
  <c r="X14" i="1"/>
  <c r="Y14" i="1"/>
  <c r="Z14" i="1"/>
  <c r="AA14" i="1"/>
  <c r="AB14" i="1"/>
  <c r="S15" i="1"/>
  <c r="AD15" i="1" s="1"/>
  <c r="AC15" i="1" s="1"/>
  <c r="T15" i="1"/>
  <c r="U15" i="1"/>
  <c r="V15" i="1"/>
  <c r="W15" i="1"/>
  <c r="X15" i="1"/>
  <c r="Y15" i="1"/>
  <c r="Z15" i="1"/>
  <c r="AA15" i="1"/>
  <c r="AB15" i="1"/>
  <c r="S16" i="1"/>
  <c r="AD16" i="1" s="1"/>
  <c r="AC16" i="1" s="1"/>
  <c r="T16" i="1"/>
  <c r="U16" i="1"/>
  <c r="V16" i="1"/>
  <c r="W16" i="1"/>
  <c r="X16" i="1"/>
  <c r="Y16" i="1"/>
  <c r="Z16" i="1"/>
  <c r="AA16" i="1"/>
  <c r="AB16" i="1"/>
  <c r="S17" i="1"/>
  <c r="AD17" i="1" s="1"/>
  <c r="AC17" i="1" s="1"/>
  <c r="T17" i="1"/>
  <c r="U17" i="1"/>
  <c r="V17" i="1"/>
  <c r="W17" i="1"/>
  <c r="X17" i="1"/>
  <c r="Y17" i="1"/>
  <c r="Z17" i="1"/>
  <c r="AA17" i="1"/>
  <c r="AB17" i="1"/>
  <c r="S18" i="1"/>
  <c r="AD18" i="1" s="1"/>
  <c r="AC18" i="1" s="1"/>
  <c r="T18" i="1"/>
  <c r="U18" i="1"/>
  <c r="V18" i="1"/>
  <c r="W18" i="1"/>
  <c r="X18" i="1"/>
  <c r="Y18" i="1"/>
  <c r="Z18" i="1"/>
  <c r="AA18" i="1"/>
  <c r="AB18" i="1"/>
  <c r="S19" i="1"/>
  <c r="AD19" i="1" s="1"/>
  <c r="AC19" i="1" s="1"/>
  <c r="T19" i="1"/>
  <c r="U19" i="1"/>
  <c r="V19" i="1"/>
  <c r="W19" i="1"/>
  <c r="X19" i="1"/>
  <c r="Y19" i="1"/>
  <c r="Z19" i="1"/>
  <c r="AA19" i="1"/>
  <c r="AB19" i="1"/>
  <c r="S20" i="1"/>
  <c r="AD20" i="1" s="1"/>
  <c r="AC20" i="1" s="1"/>
  <c r="T20" i="1"/>
  <c r="U20" i="1"/>
  <c r="V20" i="1"/>
  <c r="W20" i="1"/>
  <c r="X20" i="1"/>
  <c r="Y20" i="1"/>
  <c r="Z20" i="1"/>
  <c r="AA20" i="1"/>
  <c r="AB20" i="1"/>
  <c r="S21" i="1"/>
  <c r="AD21" i="1" s="1"/>
  <c r="AC21" i="1" s="1"/>
  <c r="T21" i="1"/>
  <c r="U21" i="1"/>
  <c r="V21" i="1"/>
  <c r="W21" i="1"/>
  <c r="X21" i="1"/>
  <c r="Y21" i="1"/>
  <c r="Z21" i="1"/>
  <c r="AA21" i="1"/>
  <c r="AB21" i="1"/>
  <c r="S22" i="1"/>
  <c r="AD22" i="1" s="1"/>
  <c r="AC22" i="1" s="1"/>
  <c r="T22" i="1"/>
  <c r="U22" i="1"/>
  <c r="V22" i="1"/>
  <c r="W22" i="1"/>
  <c r="X22" i="1"/>
  <c r="Y22" i="1"/>
  <c r="Z22" i="1"/>
  <c r="AA22" i="1"/>
  <c r="AB22" i="1"/>
  <c r="S23" i="1"/>
  <c r="AD23" i="1" s="1"/>
  <c r="AC23" i="1" s="1"/>
  <c r="T23" i="1"/>
  <c r="U23" i="1"/>
  <c r="V23" i="1"/>
  <c r="W23" i="1"/>
  <c r="X23" i="1"/>
  <c r="Y23" i="1"/>
  <c r="Z23" i="1"/>
  <c r="AA23" i="1"/>
  <c r="AB23" i="1"/>
  <c r="S24" i="1"/>
  <c r="AD24" i="1" s="1"/>
  <c r="AC24" i="1" s="1"/>
  <c r="T24" i="1"/>
  <c r="U24" i="1"/>
  <c r="V24" i="1"/>
  <c r="W24" i="1"/>
  <c r="X24" i="1"/>
  <c r="Y24" i="1"/>
  <c r="Z24" i="1"/>
  <c r="AA24" i="1"/>
  <c r="AB24" i="1"/>
  <c r="S25" i="1"/>
  <c r="AD25" i="1" s="1"/>
  <c r="AC25" i="1" s="1"/>
  <c r="T25" i="1"/>
  <c r="U25" i="1"/>
  <c r="V25" i="1"/>
  <c r="W25" i="1"/>
  <c r="X25" i="1"/>
  <c r="Y25" i="1"/>
  <c r="Z25" i="1"/>
  <c r="AA25" i="1"/>
  <c r="AB25" i="1"/>
  <c r="S26" i="1"/>
  <c r="AD26" i="1" s="1"/>
  <c r="AC26" i="1" s="1"/>
  <c r="T26" i="1"/>
  <c r="U26" i="1"/>
  <c r="V26" i="1"/>
  <c r="W26" i="1"/>
  <c r="X26" i="1"/>
  <c r="Y26" i="1"/>
  <c r="Z26" i="1"/>
  <c r="AA26" i="1"/>
  <c r="AB26" i="1"/>
  <c r="S27" i="1"/>
  <c r="AD27" i="1" s="1"/>
  <c r="AC27" i="1" s="1"/>
  <c r="T27" i="1"/>
  <c r="U27" i="1"/>
  <c r="V27" i="1"/>
  <c r="W27" i="1"/>
  <c r="X27" i="1"/>
  <c r="Y27" i="1"/>
  <c r="Z27" i="1"/>
  <c r="AA27" i="1"/>
  <c r="AB27" i="1"/>
  <c r="S28" i="1"/>
  <c r="AD28" i="1" s="1"/>
  <c r="AC28" i="1" s="1"/>
  <c r="T28" i="1"/>
  <c r="U28" i="1"/>
  <c r="V28" i="1"/>
  <c r="W28" i="1"/>
  <c r="X28" i="1"/>
  <c r="Y28" i="1"/>
  <c r="Z28" i="1"/>
  <c r="AA28" i="1"/>
  <c r="AB28" i="1"/>
  <c r="S29" i="1"/>
  <c r="AD29" i="1" s="1"/>
  <c r="AC29" i="1" s="1"/>
  <c r="T29" i="1"/>
  <c r="U29" i="1"/>
  <c r="V29" i="1"/>
  <c r="W29" i="1"/>
  <c r="X29" i="1"/>
  <c r="Y29" i="1"/>
  <c r="Z29" i="1"/>
  <c r="AA29" i="1"/>
  <c r="AB29" i="1"/>
  <c r="S30" i="1"/>
  <c r="AD30" i="1" s="1"/>
  <c r="AC30" i="1" s="1"/>
  <c r="T30" i="1"/>
  <c r="U30" i="1"/>
  <c r="V30" i="1"/>
  <c r="W30" i="1"/>
  <c r="X30" i="1"/>
  <c r="Y30" i="1"/>
  <c r="Z30" i="1"/>
  <c r="AA30" i="1"/>
  <c r="AB30" i="1"/>
  <c r="S31" i="1"/>
  <c r="AD31" i="1" s="1"/>
  <c r="AC31" i="1" s="1"/>
  <c r="T31" i="1"/>
  <c r="U31" i="1"/>
  <c r="V31" i="1"/>
  <c r="W31" i="1"/>
  <c r="X31" i="1"/>
  <c r="Y31" i="1"/>
  <c r="Z31" i="1"/>
  <c r="AA31" i="1"/>
  <c r="AB31" i="1"/>
  <c r="S32" i="1"/>
  <c r="AD32" i="1" s="1"/>
  <c r="AC32" i="1" s="1"/>
  <c r="T32" i="1"/>
  <c r="U32" i="1"/>
  <c r="V32" i="1"/>
  <c r="W32" i="1"/>
  <c r="X32" i="1"/>
  <c r="Y32" i="1"/>
  <c r="Z32" i="1"/>
  <c r="AA32" i="1"/>
  <c r="AB32" i="1"/>
  <c r="S33" i="1"/>
  <c r="AD33" i="1" s="1"/>
  <c r="AC33" i="1" s="1"/>
  <c r="T33" i="1"/>
  <c r="U33" i="1"/>
  <c r="V33" i="1"/>
  <c r="W33" i="1"/>
  <c r="X33" i="1"/>
  <c r="Y33" i="1"/>
  <c r="Z33" i="1"/>
  <c r="AA33" i="1"/>
  <c r="AB33" i="1"/>
  <c r="S34" i="1"/>
  <c r="AD34" i="1" s="1"/>
  <c r="AC34" i="1" s="1"/>
  <c r="T34" i="1"/>
  <c r="U34" i="1"/>
  <c r="V34" i="1"/>
  <c r="W34" i="1"/>
  <c r="X34" i="1"/>
  <c r="Y34" i="1"/>
  <c r="Z34" i="1"/>
  <c r="AA34" i="1"/>
  <c r="AB34" i="1"/>
  <c r="S35" i="1"/>
  <c r="AD35" i="1" s="1"/>
  <c r="AC35" i="1" s="1"/>
  <c r="T35" i="1"/>
  <c r="U35" i="1"/>
  <c r="V35" i="1"/>
  <c r="W35" i="1"/>
  <c r="X35" i="1"/>
  <c r="Y35" i="1"/>
  <c r="Z35" i="1"/>
  <c r="AA35" i="1"/>
  <c r="AB35" i="1"/>
  <c r="S36" i="1"/>
  <c r="AD36" i="1" s="1"/>
  <c r="AC36" i="1" s="1"/>
  <c r="T36" i="1"/>
  <c r="U36" i="1"/>
  <c r="V36" i="1"/>
  <c r="W36" i="1"/>
  <c r="X36" i="1"/>
  <c r="Y36" i="1"/>
  <c r="Z36" i="1"/>
  <c r="AA36" i="1"/>
  <c r="AB36" i="1"/>
  <c r="S37" i="1"/>
  <c r="AD37" i="1" s="1"/>
  <c r="AC37" i="1" s="1"/>
  <c r="T37" i="1"/>
  <c r="U37" i="1"/>
  <c r="V37" i="1"/>
  <c r="W37" i="1"/>
  <c r="X37" i="1"/>
  <c r="Y37" i="1"/>
  <c r="Z37" i="1"/>
  <c r="AA37" i="1"/>
  <c r="AB37" i="1"/>
  <c r="S38" i="1"/>
  <c r="AD38" i="1" s="1"/>
  <c r="AC38" i="1" s="1"/>
  <c r="T38" i="1"/>
  <c r="U38" i="1"/>
  <c r="V38" i="1"/>
  <c r="W38" i="1"/>
  <c r="X38" i="1"/>
  <c r="Y38" i="1"/>
  <c r="Z38" i="1"/>
  <c r="AA38" i="1"/>
  <c r="AB38" i="1"/>
  <c r="S39" i="1"/>
  <c r="AD39" i="1" s="1"/>
  <c r="AC39" i="1" s="1"/>
  <c r="T39" i="1"/>
  <c r="U39" i="1"/>
  <c r="V39" i="1"/>
  <c r="W39" i="1"/>
  <c r="X39" i="1"/>
  <c r="Y39" i="1"/>
  <c r="Z39" i="1"/>
  <c r="AA39" i="1"/>
  <c r="AB39" i="1"/>
  <c r="S40" i="1"/>
  <c r="AD40" i="1" s="1"/>
  <c r="AC40" i="1" s="1"/>
  <c r="T40" i="1"/>
  <c r="U40" i="1"/>
  <c r="V40" i="1"/>
  <c r="W40" i="1"/>
  <c r="X40" i="1"/>
  <c r="Y40" i="1"/>
  <c r="Z40" i="1"/>
  <c r="AA40" i="1"/>
  <c r="AB40" i="1"/>
  <c r="S41" i="1"/>
  <c r="AD41" i="1" s="1"/>
  <c r="AC41" i="1" s="1"/>
  <c r="T41" i="1"/>
  <c r="U41" i="1"/>
  <c r="V41" i="1"/>
  <c r="W41" i="1"/>
  <c r="X41" i="1"/>
  <c r="Y41" i="1"/>
  <c r="Z41" i="1"/>
  <c r="AA41" i="1"/>
  <c r="AB41" i="1"/>
  <c r="S42" i="1"/>
  <c r="AD42" i="1" s="1"/>
  <c r="AC42" i="1" s="1"/>
  <c r="T42" i="1"/>
  <c r="U42" i="1"/>
  <c r="V42" i="1"/>
  <c r="W42" i="1"/>
  <c r="X42" i="1"/>
  <c r="Y42" i="1"/>
  <c r="Z42" i="1"/>
  <c r="AA42" i="1"/>
  <c r="AB42" i="1"/>
  <c r="S43" i="1"/>
  <c r="AD43" i="1" s="1"/>
  <c r="AC43" i="1" s="1"/>
  <c r="T43" i="1"/>
  <c r="U43" i="1"/>
  <c r="V43" i="1"/>
  <c r="W43" i="1"/>
  <c r="X43" i="1"/>
  <c r="Y43" i="1"/>
  <c r="Z43" i="1"/>
  <c r="AA43" i="1"/>
  <c r="AB43" i="1"/>
  <c r="S44" i="1"/>
  <c r="AD44" i="1" s="1"/>
  <c r="AC44" i="1" s="1"/>
  <c r="T44" i="1"/>
  <c r="U44" i="1"/>
  <c r="V44" i="1"/>
  <c r="W44" i="1"/>
  <c r="X44" i="1"/>
  <c r="Y44" i="1"/>
  <c r="Z44" i="1"/>
  <c r="AA44" i="1"/>
  <c r="AB44" i="1"/>
  <c r="S45" i="1"/>
  <c r="AD45" i="1" s="1"/>
  <c r="AC45" i="1" s="1"/>
  <c r="T45" i="1"/>
  <c r="U45" i="1"/>
  <c r="V45" i="1"/>
  <c r="W45" i="1"/>
  <c r="X45" i="1"/>
  <c r="Y45" i="1"/>
  <c r="Z45" i="1"/>
  <c r="AA45" i="1"/>
  <c r="AB45" i="1"/>
  <c r="S46" i="1"/>
  <c r="AD46" i="1" s="1"/>
  <c r="AC46" i="1" s="1"/>
  <c r="T46" i="1"/>
  <c r="U46" i="1"/>
  <c r="V46" i="1"/>
  <c r="W46" i="1"/>
  <c r="X46" i="1"/>
  <c r="Y46" i="1"/>
  <c r="Z46" i="1"/>
  <c r="AA46" i="1"/>
  <c r="AB46" i="1"/>
  <c r="S47" i="1"/>
  <c r="AD47" i="1" s="1"/>
  <c r="AC47" i="1" s="1"/>
  <c r="T47" i="1"/>
  <c r="U47" i="1"/>
  <c r="V47" i="1"/>
  <c r="W47" i="1"/>
  <c r="X47" i="1"/>
  <c r="Y47" i="1"/>
  <c r="Z47" i="1"/>
  <c r="AA47" i="1"/>
  <c r="AB47" i="1"/>
  <c r="S48" i="1"/>
  <c r="AD48" i="1" s="1"/>
  <c r="AC48" i="1" s="1"/>
  <c r="T48" i="1"/>
  <c r="U48" i="1"/>
  <c r="V48" i="1"/>
  <c r="W48" i="1"/>
  <c r="X48" i="1"/>
  <c r="Y48" i="1"/>
  <c r="Z48" i="1"/>
  <c r="AA48" i="1"/>
  <c r="AB48" i="1"/>
  <c r="S49" i="1"/>
  <c r="AD49" i="1" s="1"/>
  <c r="AC49" i="1" s="1"/>
  <c r="T49" i="1"/>
  <c r="U49" i="1"/>
  <c r="V49" i="1"/>
  <c r="W49" i="1"/>
  <c r="X49" i="1"/>
  <c r="Y49" i="1"/>
  <c r="Z49" i="1"/>
  <c r="AA49" i="1"/>
  <c r="AB49" i="1"/>
  <c r="S50" i="1"/>
  <c r="AD50" i="1" s="1"/>
  <c r="AC50" i="1" s="1"/>
  <c r="T50" i="1"/>
  <c r="U50" i="1"/>
  <c r="V50" i="1"/>
  <c r="W50" i="1"/>
  <c r="X50" i="1"/>
  <c r="Y50" i="1"/>
  <c r="Z50" i="1"/>
  <c r="AA50" i="1"/>
  <c r="AB50" i="1"/>
  <c r="S51" i="1"/>
  <c r="AD51" i="1" s="1"/>
  <c r="AC51" i="1" s="1"/>
  <c r="T51" i="1"/>
  <c r="U51" i="1"/>
  <c r="V51" i="1"/>
  <c r="W51" i="1"/>
  <c r="X51" i="1"/>
  <c r="Y51" i="1"/>
  <c r="Z51" i="1"/>
  <c r="AA51" i="1"/>
  <c r="AB51" i="1"/>
  <c r="S52" i="1"/>
  <c r="AD52" i="1" s="1"/>
  <c r="AC52" i="1" s="1"/>
  <c r="T52" i="1"/>
  <c r="U52" i="1"/>
  <c r="V52" i="1"/>
  <c r="W52" i="1"/>
  <c r="X52" i="1"/>
  <c r="Y52" i="1"/>
  <c r="Z52" i="1"/>
  <c r="AA52" i="1"/>
  <c r="AB52" i="1"/>
  <c r="S53" i="1"/>
  <c r="AD53" i="1" s="1"/>
  <c r="AC53" i="1" s="1"/>
  <c r="T53" i="1"/>
  <c r="U53" i="1"/>
  <c r="V53" i="1"/>
  <c r="W53" i="1"/>
  <c r="X53" i="1"/>
  <c r="Y53" i="1"/>
  <c r="Z53" i="1"/>
  <c r="AA53" i="1"/>
  <c r="AB53" i="1"/>
  <c r="S54" i="1"/>
  <c r="AD54" i="1" s="1"/>
  <c r="AC54" i="1" s="1"/>
  <c r="T54" i="1"/>
  <c r="U54" i="1"/>
  <c r="V54" i="1"/>
  <c r="W54" i="1"/>
  <c r="X54" i="1"/>
  <c r="Y54" i="1"/>
  <c r="Z54" i="1"/>
  <c r="AA54" i="1"/>
  <c r="AB54" i="1"/>
  <c r="S55" i="1"/>
  <c r="AD55" i="1" s="1"/>
  <c r="AC55" i="1" s="1"/>
  <c r="T55" i="1"/>
  <c r="U55" i="1"/>
  <c r="V55" i="1"/>
  <c r="W55" i="1"/>
  <c r="X55" i="1"/>
  <c r="Y55" i="1"/>
  <c r="Z55" i="1"/>
  <c r="AA55" i="1"/>
  <c r="AB55" i="1"/>
  <c r="S56" i="1"/>
  <c r="AD56" i="1" s="1"/>
  <c r="AC56" i="1" s="1"/>
  <c r="T56" i="1"/>
  <c r="U56" i="1"/>
  <c r="V56" i="1"/>
  <c r="W56" i="1"/>
  <c r="X56" i="1"/>
  <c r="Y56" i="1"/>
  <c r="Z56" i="1"/>
  <c r="AA56" i="1"/>
  <c r="AB56" i="1"/>
  <c r="S57" i="1"/>
  <c r="AD57" i="1" s="1"/>
  <c r="AC57" i="1" s="1"/>
  <c r="T57" i="1"/>
  <c r="U57" i="1"/>
  <c r="V57" i="1"/>
  <c r="W57" i="1"/>
  <c r="X57" i="1"/>
  <c r="Y57" i="1"/>
  <c r="Z57" i="1"/>
  <c r="AA57" i="1"/>
  <c r="AB57" i="1"/>
  <c r="S58" i="1"/>
  <c r="AD58" i="1" s="1"/>
  <c r="AC58" i="1" s="1"/>
  <c r="T58" i="1"/>
  <c r="U58" i="1"/>
  <c r="V58" i="1"/>
  <c r="W58" i="1"/>
  <c r="X58" i="1"/>
  <c r="Y58" i="1"/>
  <c r="Z58" i="1"/>
  <c r="AA58" i="1"/>
  <c r="AB58" i="1"/>
  <c r="S59" i="1"/>
  <c r="AD59" i="1" s="1"/>
  <c r="AC59" i="1" s="1"/>
  <c r="T59" i="1"/>
  <c r="U59" i="1"/>
  <c r="V59" i="1"/>
  <c r="W59" i="1"/>
  <c r="X59" i="1"/>
  <c r="Y59" i="1"/>
  <c r="Z59" i="1"/>
  <c r="AA59" i="1"/>
  <c r="AB59" i="1"/>
  <c r="S60" i="1"/>
  <c r="AD60" i="1" s="1"/>
  <c r="AC60" i="1" s="1"/>
  <c r="T60" i="1"/>
  <c r="U60" i="1"/>
  <c r="V60" i="1"/>
  <c r="W60" i="1"/>
  <c r="X60" i="1"/>
  <c r="Y60" i="1"/>
  <c r="Z60" i="1"/>
  <c r="AA60" i="1"/>
  <c r="AB60" i="1"/>
  <c r="S61" i="1"/>
  <c r="AD61" i="1" s="1"/>
  <c r="AC61" i="1" s="1"/>
  <c r="T61" i="1"/>
  <c r="U61" i="1"/>
  <c r="V61" i="1"/>
  <c r="W61" i="1"/>
  <c r="X61" i="1"/>
  <c r="Y61" i="1"/>
  <c r="Z61" i="1"/>
  <c r="AA61" i="1"/>
  <c r="AB61" i="1"/>
  <c r="S62" i="1"/>
  <c r="AD62" i="1" s="1"/>
  <c r="AC62" i="1" s="1"/>
  <c r="T62" i="1"/>
  <c r="U62" i="1"/>
  <c r="V62" i="1"/>
  <c r="W62" i="1"/>
  <c r="X62" i="1"/>
  <c r="Y62" i="1"/>
  <c r="Z62" i="1"/>
  <c r="AA62" i="1"/>
  <c r="AB62" i="1"/>
  <c r="S63" i="1"/>
  <c r="AD63" i="1" s="1"/>
  <c r="AC63" i="1" s="1"/>
  <c r="T63" i="1"/>
  <c r="U63" i="1"/>
  <c r="V63" i="1"/>
  <c r="W63" i="1"/>
  <c r="X63" i="1"/>
  <c r="Y63" i="1"/>
  <c r="Z63" i="1"/>
  <c r="AA63" i="1"/>
  <c r="AB63" i="1"/>
  <c r="S64" i="1"/>
  <c r="AD64" i="1" s="1"/>
  <c r="AC64" i="1" s="1"/>
  <c r="T64" i="1"/>
  <c r="U64" i="1"/>
  <c r="V64" i="1"/>
  <c r="W64" i="1"/>
  <c r="X64" i="1"/>
  <c r="Y64" i="1"/>
  <c r="Z64" i="1"/>
  <c r="AA64" i="1"/>
  <c r="AB64" i="1"/>
  <c r="S65" i="1"/>
  <c r="AD65" i="1" s="1"/>
  <c r="AC65" i="1" s="1"/>
  <c r="T65" i="1"/>
  <c r="U65" i="1"/>
  <c r="V65" i="1"/>
  <c r="W65" i="1"/>
  <c r="X65" i="1"/>
  <c r="Y65" i="1"/>
  <c r="Z65" i="1"/>
  <c r="AA65" i="1"/>
  <c r="AB65" i="1"/>
  <c r="S66" i="1"/>
  <c r="AD66" i="1" s="1"/>
  <c r="AC66" i="1" s="1"/>
  <c r="T66" i="1"/>
  <c r="U66" i="1"/>
  <c r="V66" i="1"/>
  <c r="W66" i="1"/>
  <c r="X66" i="1"/>
  <c r="Y66" i="1"/>
  <c r="Z66" i="1"/>
  <c r="AA66" i="1"/>
  <c r="AB66" i="1"/>
  <c r="S67" i="1"/>
  <c r="AD67" i="1" s="1"/>
  <c r="AC67" i="1" s="1"/>
  <c r="T67" i="1"/>
  <c r="U67" i="1"/>
  <c r="V67" i="1"/>
  <c r="W67" i="1"/>
  <c r="X67" i="1"/>
  <c r="Y67" i="1"/>
  <c r="Z67" i="1"/>
  <c r="AA67" i="1"/>
  <c r="AB67" i="1"/>
  <c r="S68" i="1"/>
  <c r="AD68" i="1" s="1"/>
  <c r="AC68" i="1" s="1"/>
  <c r="T68" i="1"/>
  <c r="U68" i="1"/>
  <c r="V68" i="1"/>
  <c r="W68" i="1"/>
  <c r="X68" i="1"/>
  <c r="Y68" i="1"/>
  <c r="Z68" i="1"/>
  <c r="AA68" i="1"/>
  <c r="AB68" i="1"/>
  <c r="S69" i="1"/>
  <c r="AD69" i="1" s="1"/>
  <c r="AC69" i="1" s="1"/>
  <c r="T69" i="1"/>
  <c r="U69" i="1"/>
  <c r="V69" i="1"/>
  <c r="W69" i="1"/>
  <c r="X69" i="1"/>
  <c r="Y69" i="1"/>
  <c r="Z69" i="1"/>
  <c r="AA69" i="1"/>
  <c r="AB69" i="1"/>
  <c r="S70" i="1"/>
  <c r="AD70" i="1" s="1"/>
  <c r="AC70" i="1" s="1"/>
  <c r="T70" i="1"/>
  <c r="U70" i="1"/>
  <c r="V70" i="1"/>
  <c r="W70" i="1"/>
  <c r="X70" i="1"/>
  <c r="Y70" i="1"/>
  <c r="Z70" i="1"/>
  <c r="AA70" i="1"/>
  <c r="AB70" i="1"/>
  <c r="S71" i="1"/>
  <c r="AD71" i="1" s="1"/>
  <c r="AC71" i="1" s="1"/>
  <c r="T71" i="1"/>
  <c r="U71" i="1"/>
  <c r="V71" i="1"/>
  <c r="W71" i="1"/>
  <c r="X71" i="1"/>
  <c r="Y71" i="1"/>
  <c r="Z71" i="1"/>
  <c r="AA71" i="1"/>
  <c r="AB71" i="1"/>
  <c r="S72" i="1"/>
  <c r="AD72" i="1" s="1"/>
  <c r="AC72" i="1" s="1"/>
  <c r="T72" i="1"/>
  <c r="U72" i="1"/>
  <c r="V72" i="1"/>
  <c r="W72" i="1"/>
  <c r="X72" i="1"/>
  <c r="Y72" i="1"/>
  <c r="Z72" i="1"/>
  <c r="AA72" i="1"/>
  <c r="AB72" i="1"/>
  <c r="S73" i="1"/>
  <c r="AD73" i="1" s="1"/>
  <c r="AC73" i="1" s="1"/>
  <c r="T73" i="1"/>
  <c r="U73" i="1"/>
  <c r="V73" i="1"/>
  <c r="W73" i="1"/>
  <c r="X73" i="1"/>
  <c r="Y73" i="1"/>
  <c r="Z73" i="1"/>
  <c r="AA73" i="1"/>
  <c r="AB73" i="1"/>
  <c r="S74" i="1"/>
  <c r="AD74" i="1" s="1"/>
  <c r="AC74" i="1" s="1"/>
  <c r="T74" i="1"/>
  <c r="U74" i="1"/>
  <c r="V74" i="1"/>
  <c r="W74" i="1"/>
  <c r="X74" i="1"/>
  <c r="Y74" i="1"/>
  <c r="Z74" i="1"/>
  <c r="AA74" i="1"/>
  <c r="AB74" i="1"/>
  <c r="S75" i="1"/>
  <c r="AD75" i="1" s="1"/>
  <c r="AC75" i="1" s="1"/>
  <c r="T75" i="1"/>
  <c r="U75" i="1"/>
  <c r="V75" i="1"/>
  <c r="W75" i="1"/>
  <c r="X75" i="1"/>
  <c r="Y75" i="1"/>
  <c r="Z75" i="1"/>
  <c r="AA75" i="1"/>
  <c r="AB75" i="1"/>
  <c r="S76" i="1"/>
  <c r="AD76" i="1" s="1"/>
  <c r="AC76" i="1" s="1"/>
  <c r="T76" i="1"/>
  <c r="U76" i="1"/>
  <c r="V76" i="1"/>
  <c r="W76" i="1"/>
  <c r="X76" i="1"/>
  <c r="Y76" i="1"/>
  <c r="Z76" i="1"/>
  <c r="AA76" i="1"/>
  <c r="AB76" i="1"/>
  <c r="S77" i="1"/>
  <c r="AD77" i="1" s="1"/>
  <c r="AC77" i="1" s="1"/>
  <c r="T77" i="1"/>
  <c r="U77" i="1"/>
  <c r="V77" i="1"/>
  <c r="W77" i="1"/>
  <c r="X77" i="1"/>
  <c r="Y77" i="1"/>
  <c r="Z77" i="1"/>
  <c r="AA77" i="1"/>
  <c r="AB77" i="1"/>
  <c r="S78" i="1"/>
  <c r="AD78" i="1" s="1"/>
  <c r="AC78" i="1" s="1"/>
  <c r="T78" i="1"/>
  <c r="U78" i="1"/>
  <c r="V78" i="1"/>
  <c r="W78" i="1"/>
  <c r="X78" i="1"/>
  <c r="Y78" i="1"/>
  <c r="Z78" i="1"/>
  <c r="AA78" i="1"/>
  <c r="AB78" i="1"/>
  <c r="S79" i="1"/>
  <c r="AD79" i="1" s="1"/>
  <c r="AC79" i="1" s="1"/>
  <c r="T79" i="1"/>
  <c r="U79" i="1"/>
  <c r="V79" i="1"/>
  <c r="W79" i="1"/>
  <c r="X79" i="1"/>
  <c r="Y79" i="1"/>
  <c r="Z79" i="1"/>
  <c r="AA79" i="1"/>
  <c r="AB79" i="1"/>
  <c r="S80" i="1"/>
  <c r="AD80" i="1" s="1"/>
  <c r="AC80" i="1" s="1"/>
  <c r="T80" i="1"/>
  <c r="U80" i="1"/>
  <c r="V80" i="1"/>
  <c r="W80" i="1"/>
  <c r="X80" i="1"/>
  <c r="Y80" i="1"/>
  <c r="Z80" i="1"/>
  <c r="AA80" i="1"/>
  <c r="AB80" i="1"/>
  <c r="S81" i="1"/>
  <c r="AD81" i="1" s="1"/>
  <c r="AC81" i="1" s="1"/>
  <c r="T81" i="1"/>
  <c r="U81" i="1"/>
  <c r="V81" i="1"/>
  <c r="W81" i="1"/>
  <c r="X81" i="1"/>
  <c r="Y81" i="1"/>
  <c r="Z81" i="1"/>
  <c r="AA81" i="1"/>
  <c r="AB81" i="1"/>
  <c r="S82" i="1"/>
  <c r="AD82" i="1" s="1"/>
  <c r="AC82" i="1" s="1"/>
  <c r="T82" i="1"/>
  <c r="U82" i="1"/>
  <c r="V82" i="1"/>
  <c r="W82" i="1"/>
  <c r="X82" i="1"/>
  <c r="Y82" i="1"/>
  <c r="Z82" i="1"/>
  <c r="AA82" i="1"/>
  <c r="AB82" i="1"/>
  <c r="S83" i="1"/>
  <c r="AD83" i="1" s="1"/>
  <c r="AC83" i="1" s="1"/>
  <c r="T83" i="1"/>
  <c r="U83" i="1"/>
  <c r="V83" i="1"/>
  <c r="W83" i="1"/>
  <c r="X83" i="1"/>
  <c r="Y83" i="1"/>
  <c r="Z83" i="1"/>
  <c r="AA83" i="1"/>
  <c r="AB83" i="1"/>
  <c r="S84" i="1"/>
  <c r="AD84" i="1" s="1"/>
  <c r="AC84" i="1" s="1"/>
  <c r="T84" i="1"/>
  <c r="U84" i="1"/>
  <c r="V84" i="1"/>
  <c r="W84" i="1"/>
  <c r="X84" i="1"/>
  <c r="Y84" i="1"/>
  <c r="Z84" i="1"/>
  <c r="AA84" i="1"/>
  <c r="AB84" i="1"/>
  <c r="S85" i="1"/>
  <c r="AD85" i="1" s="1"/>
  <c r="AC85" i="1" s="1"/>
  <c r="T85" i="1"/>
  <c r="U85" i="1"/>
  <c r="V85" i="1"/>
  <c r="W85" i="1"/>
  <c r="X85" i="1"/>
  <c r="Y85" i="1"/>
  <c r="Z85" i="1"/>
  <c r="AA85" i="1"/>
  <c r="AB85" i="1"/>
  <c r="S86" i="1"/>
  <c r="AD86" i="1" s="1"/>
  <c r="AC86" i="1" s="1"/>
  <c r="T86" i="1"/>
  <c r="U86" i="1"/>
  <c r="V86" i="1"/>
  <c r="W86" i="1"/>
  <c r="X86" i="1"/>
  <c r="Y86" i="1"/>
  <c r="Z86" i="1"/>
  <c r="AA86" i="1"/>
  <c r="AB86" i="1"/>
  <c r="S87" i="1"/>
  <c r="AD87" i="1" s="1"/>
  <c r="AC87" i="1" s="1"/>
  <c r="T87" i="1"/>
  <c r="U87" i="1"/>
  <c r="V87" i="1"/>
  <c r="W87" i="1"/>
  <c r="X87" i="1"/>
  <c r="Y87" i="1"/>
  <c r="Z87" i="1"/>
  <c r="AA87" i="1"/>
  <c r="AB87" i="1"/>
  <c r="S88" i="1"/>
  <c r="AD88" i="1" s="1"/>
  <c r="AC88" i="1" s="1"/>
  <c r="T88" i="1"/>
  <c r="U88" i="1"/>
  <c r="V88" i="1"/>
  <c r="W88" i="1"/>
  <c r="X88" i="1"/>
  <c r="Y88" i="1"/>
  <c r="Z88" i="1"/>
  <c r="AA88" i="1"/>
  <c r="AB88" i="1"/>
  <c r="S89" i="1"/>
  <c r="AD89" i="1" s="1"/>
  <c r="AC89" i="1" s="1"/>
  <c r="T89" i="1"/>
  <c r="U89" i="1"/>
  <c r="V89" i="1"/>
  <c r="W89" i="1"/>
  <c r="X89" i="1"/>
  <c r="Y89" i="1"/>
  <c r="Z89" i="1"/>
  <c r="AA89" i="1"/>
  <c r="AB89" i="1"/>
  <c r="S90" i="1"/>
  <c r="AD90" i="1" s="1"/>
  <c r="AC90" i="1" s="1"/>
  <c r="T90" i="1"/>
  <c r="U90" i="1"/>
  <c r="V90" i="1"/>
  <c r="W90" i="1"/>
  <c r="X90" i="1"/>
  <c r="Y90" i="1"/>
  <c r="Z90" i="1"/>
  <c r="AA90" i="1"/>
  <c r="AB90" i="1"/>
  <c r="S91" i="1"/>
  <c r="AD91" i="1" s="1"/>
  <c r="AC91" i="1" s="1"/>
  <c r="T91" i="1"/>
  <c r="U91" i="1"/>
  <c r="V91" i="1"/>
  <c r="W91" i="1"/>
  <c r="X91" i="1"/>
  <c r="Y91" i="1"/>
  <c r="Z91" i="1"/>
  <c r="AA91" i="1"/>
  <c r="AB91" i="1"/>
  <c r="S92" i="1"/>
  <c r="AD92" i="1" s="1"/>
  <c r="AC92" i="1" s="1"/>
  <c r="T92" i="1"/>
  <c r="U92" i="1"/>
  <c r="V92" i="1"/>
  <c r="W92" i="1"/>
  <c r="X92" i="1"/>
  <c r="Y92" i="1"/>
  <c r="Z92" i="1"/>
  <c r="AA92" i="1"/>
  <c r="AB92" i="1"/>
  <c r="S93" i="1"/>
  <c r="AD93" i="1" s="1"/>
  <c r="AC93" i="1" s="1"/>
  <c r="T93" i="1"/>
  <c r="U93" i="1"/>
  <c r="V93" i="1"/>
  <c r="W93" i="1"/>
  <c r="X93" i="1"/>
  <c r="Y93" i="1"/>
  <c r="Z93" i="1"/>
  <c r="AA93" i="1"/>
  <c r="AB93" i="1"/>
  <c r="S94" i="1"/>
  <c r="AD94" i="1" s="1"/>
  <c r="AC94" i="1" s="1"/>
  <c r="T94" i="1"/>
  <c r="U94" i="1"/>
  <c r="V94" i="1"/>
  <c r="W94" i="1"/>
  <c r="X94" i="1"/>
  <c r="Y94" i="1"/>
  <c r="Z94" i="1"/>
  <c r="AA94" i="1"/>
  <c r="AB94" i="1"/>
  <c r="S95" i="1"/>
  <c r="AD95" i="1" s="1"/>
  <c r="AC95" i="1" s="1"/>
  <c r="T95" i="1"/>
  <c r="U95" i="1"/>
  <c r="V95" i="1"/>
  <c r="W95" i="1"/>
  <c r="X95" i="1"/>
  <c r="Y95" i="1"/>
  <c r="Z95" i="1"/>
  <c r="AA95" i="1"/>
  <c r="AB95" i="1"/>
  <c r="S96" i="1"/>
  <c r="AD96" i="1" s="1"/>
  <c r="AC96" i="1" s="1"/>
  <c r="T96" i="1"/>
  <c r="U96" i="1"/>
  <c r="V96" i="1"/>
  <c r="W96" i="1"/>
  <c r="X96" i="1"/>
  <c r="Y96" i="1"/>
  <c r="Z96" i="1"/>
  <c r="AA96" i="1"/>
  <c r="AB96" i="1"/>
  <c r="S97" i="1"/>
  <c r="AD97" i="1" s="1"/>
  <c r="AC97" i="1" s="1"/>
  <c r="T97" i="1"/>
  <c r="U97" i="1"/>
  <c r="V97" i="1"/>
  <c r="W97" i="1"/>
  <c r="X97" i="1"/>
  <c r="Y97" i="1"/>
  <c r="Z97" i="1"/>
  <c r="AA97" i="1"/>
  <c r="AB97" i="1"/>
  <c r="S98" i="1"/>
  <c r="AD98" i="1" s="1"/>
  <c r="AC98" i="1" s="1"/>
  <c r="T98" i="1"/>
  <c r="U98" i="1"/>
  <c r="V98" i="1"/>
  <c r="W98" i="1"/>
  <c r="X98" i="1"/>
  <c r="Y98" i="1"/>
  <c r="Z98" i="1"/>
  <c r="AA98" i="1"/>
  <c r="AB98" i="1"/>
  <c r="S99" i="1"/>
  <c r="AD99" i="1" s="1"/>
  <c r="AC99" i="1" s="1"/>
  <c r="T99" i="1"/>
  <c r="U99" i="1"/>
  <c r="V99" i="1"/>
  <c r="W99" i="1"/>
  <c r="X99" i="1"/>
  <c r="Y99" i="1"/>
  <c r="Z99" i="1"/>
  <c r="AA99" i="1"/>
  <c r="AB99" i="1"/>
  <c r="S100" i="1"/>
  <c r="AD100" i="1" s="1"/>
  <c r="AC100" i="1" s="1"/>
  <c r="T100" i="1"/>
  <c r="U100" i="1"/>
  <c r="V100" i="1"/>
  <c r="W100" i="1"/>
  <c r="X100" i="1"/>
  <c r="Y100" i="1"/>
  <c r="Z100" i="1"/>
  <c r="AA100" i="1"/>
  <c r="AB100" i="1"/>
  <c r="S101" i="1"/>
  <c r="AD101" i="1" s="1"/>
  <c r="AC101" i="1" s="1"/>
  <c r="T101" i="1"/>
  <c r="U101" i="1"/>
  <c r="V101" i="1"/>
  <c r="W101" i="1"/>
  <c r="X101" i="1"/>
  <c r="Y101" i="1"/>
  <c r="Z101" i="1"/>
  <c r="AA101" i="1"/>
  <c r="AB101" i="1"/>
  <c r="S102" i="1"/>
  <c r="AD102" i="1" s="1"/>
  <c r="AC102" i="1" s="1"/>
  <c r="T102" i="1"/>
  <c r="U102" i="1"/>
  <c r="V102" i="1"/>
  <c r="W102" i="1"/>
  <c r="X102" i="1"/>
  <c r="Y102" i="1"/>
  <c r="Z102" i="1"/>
  <c r="AA102" i="1"/>
  <c r="AB102" i="1"/>
  <c r="S103" i="1"/>
  <c r="AD103" i="1" s="1"/>
  <c r="AC103" i="1" s="1"/>
  <c r="T103" i="1"/>
  <c r="U103" i="1"/>
  <c r="V103" i="1"/>
  <c r="W103" i="1"/>
  <c r="X103" i="1"/>
  <c r="Y103" i="1"/>
  <c r="Z103" i="1"/>
  <c r="AA103" i="1"/>
  <c r="AB103" i="1"/>
  <c r="S104" i="1"/>
  <c r="AD104" i="1" s="1"/>
  <c r="AC104" i="1" s="1"/>
  <c r="T104" i="1"/>
  <c r="U104" i="1"/>
  <c r="V104" i="1"/>
  <c r="W104" i="1"/>
  <c r="X104" i="1"/>
  <c r="Y104" i="1"/>
  <c r="Z104" i="1"/>
  <c r="AA104" i="1"/>
  <c r="AB104" i="1"/>
  <c r="S105" i="1"/>
  <c r="AD105" i="1" s="1"/>
  <c r="AC105" i="1" s="1"/>
  <c r="T105" i="1"/>
  <c r="U105" i="1"/>
  <c r="V105" i="1"/>
  <c r="W105" i="1"/>
  <c r="X105" i="1"/>
  <c r="Y105" i="1"/>
  <c r="Z105" i="1"/>
  <c r="AA105" i="1"/>
  <c r="AB105" i="1"/>
  <c r="S106" i="1"/>
  <c r="AD106" i="1" s="1"/>
  <c r="AC106" i="1" s="1"/>
  <c r="T106" i="1"/>
  <c r="U106" i="1"/>
  <c r="V106" i="1"/>
  <c r="W106" i="1"/>
  <c r="X106" i="1"/>
  <c r="Y106" i="1"/>
  <c r="Z106" i="1"/>
  <c r="AA106" i="1"/>
  <c r="AB106" i="1"/>
  <c r="S107" i="1"/>
  <c r="AD107" i="1" s="1"/>
  <c r="AC107" i="1" s="1"/>
  <c r="T107" i="1"/>
  <c r="U107" i="1"/>
  <c r="V107" i="1"/>
  <c r="W107" i="1"/>
  <c r="X107" i="1"/>
  <c r="Y107" i="1"/>
  <c r="Z107" i="1"/>
  <c r="AA107" i="1"/>
  <c r="AB107" i="1"/>
  <c r="S108" i="1"/>
  <c r="AD108" i="1" s="1"/>
  <c r="AC108" i="1" s="1"/>
  <c r="T108" i="1"/>
  <c r="U108" i="1"/>
  <c r="V108" i="1"/>
  <c r="W108" i="1"/>
  <c r="X108" i="1"/>
  <c r="Y108" i="1"/>
  <c r="Z108" i="1"/>
  <c r="AA108" i="1"/>
  <c r="AB108" i="1"/>
  <c r="S109" i="1"/>
  <c r="AD109" i="1" s="1"/>
  <c r="AC109" i="1" s="1"/>
  <c r="T109" i="1"/>
  <c r="U109" i="1"/>
  <c r="V109" i="1"/>
  <c r="W109" i="1"/>
  <c r="X109" i="1"/>
  <c r="Y109" i="1"/>
  <c r="Z109" i="1"/>
  <c r="AA109" i="1"/>
  <c r="AB109" i="1"/>
  <c r="S110" i="1"/>
  <c r="AD110" i="1" s="1"/>
  <c r="AC110" i="1" s="1"/>
  <c r="T110" i="1"/>
  <c r="U110" i="1"/>
  <c r="V110" i="1"/>
  <c r="W110" i="1"/>
  <c r="X110" i="1"/>
  <c r="Y110" i="1"/>
  <c r="Z110" i="1"/>
  <c r="AA110" i="1"/>
  <c r="AB110" i="1"/>
  <c r="S111" i="1"/>
  <c r="AD111" i="1" s="1"/>
  <c r="AC111" i="1" s="1"/>
  <c r="T111" i="1"/>
  <c r="U111" i="1"/>
  <c r="V111" i="1"/>
  <c r="W111" i="1"/>
  <c r="X111" i="1"/>
  <c r="Y111" i="1"/>
  <c r="Z111" i="1"/>
  <c r="AA111" i="1"/>
  <c r="AB111" i="1"/>
  <c r="S112" i="1"/>
  <c r="AD112" i="1" s="1"/>
  <c r="AC112" i="1" s="1"/>
  <c r="T112" i="1"/>
  <c r="U112" i="1"/>
  <c r="V112" i="1"/>
  <c r="W112" i="1"/>
  <c r="X112" i="1"/>
  <c r="Y112" i="1"/>
  <c r="Z112" i="1"/>
  <c r="AA112" i="1"/>
  <c r="AB112" i="1"/>
  <c r="S113" i="1"/>
  <c r="AD113" i="1" s="1"/>
  <c r="AC113" i="1" s="1"/>
  <c r="T113" i="1"/>
  <c r="U113" i="1"/>
  <c r="V113" i="1"/>
  <c r="W113" i="1"/>
  <c r="X113" i="1"/>
  <c r="Y113" i="1"/>
  <c r="Z113" i="1"/>
  <c r="AA113" i="1"/>
  <c r="AB113" i="1"/>
  <c r="S114" i="1"/>
  <c r="AD114" i="1" s="1"/>
  <c r="AC114" i="1" s="1"/>
  <c r="T114" i="1"/>
  <c r="U114" i="1"/>
  <c r="V114" i="1"/>
  <c r="W114" i="1"/>
  <c r="X114" i="1"/>
  <c r="Y114" i="1"/>
  <c r="Z114" i="1"/>
  <c r="AA114" i="1"/>
  <c r="AB114" i="1"/>
  <c r="S115" i="1"/>
  <c r="AD115" i="1" s="1"/>
  <c r="AC115" i="1" s="1"/>
  <c r="T115" i="1"/>
  <c r="U115" i="1"/>
  <c r="V115" i="1"/>
  <c r="W115" i="1"/>
  <c r="X115" i="1"/>
  <c r="Y115" i="1"/>
  <c r="Z115" i="1"/>
  <c r="AA115" i="1"/>
  <c r="AB115" i="1"/>
  <c r="S116" i="1"/>
  <c r="AD116" i="1" s="1"/>
  <c r="AC116" i="1" s="1"/>
  <c r="T116" i="1"/>
  <c r="U116" i="1"/>
  <c r="V116" i="1"/>
  <c r="W116" i="1"/>
  <c r="X116" i="1"/>
  <c r="Y116" i="1"/>
  <c r="Z116" i="1"/>
  <c r="AA116" i="1"/>
  <c r="AB116" i="1"/>
  <c r="S117" i="1"/>
  <c r="AD117" i="1" s="1"/>
  <c r="AC117" i="1" s="1"/>
  <c r="T117" i="1"/>
  <c r="U117" i="1"/>
  <c r="V117" i="1"/>
  <c r="W117" i="1"/>
  <c r="X117" i="1"/>
  <c r="Y117" i="1"/>
  <c r="Z117" i="1"/>
  <c r="AA117" i="1"/>
  <c r="AB117" i="1"/>
  <c r="S118" i="1"/>
  <c r="AD118" i="1" s="1"/>
  <c r="AC118" i="1" s="1"/>
  <c r="T118" i="1"/>
  <c r="U118" i="1"/>
  <c r="V118" i="1"/>
  <c r="W118" i="1"/>
  <c r="X118" i="1"/>
  <c r="Y118" i="1"/>
  <c r="Z118" i="1"/>
  <c r="AA118" i="1"/>
  <c r="AB118" i="1"/>
  <c r="S119" i="1"/>
  <c r="AD119" i="1" s="1"/>
  <c r="AC119" i="1" s="1"/>
  <c r="T119" i="1"/>
  <c r="U119" i="1"/>
  <c r="V119" i="1"/>
  <c r="W119" i="1"/>
  <c r="X119" i="1"/>
  <c r="Y119" i="1"/>
  <c r="Z119" i="1"/>
  <c r="AA119" i="1"/>
  <c r="AB119" i="1"/>
  <c r="S120" i="1"/>
  <c r="AD120" i="1" s="1"/>
  <c r="AC120" i="1" s="1"/>
  <c r="T120" i="1"/>
  <c r="U120" i="1"/>
  <c r="V120" i="1"/>
  <c r="W120" i="1"/>
  <c r="X120" i="1"/>
  <c r="Y120" i="1"/>
  <c r="Z120" i="1"/>
  <c r="AA120" i="1"/>
  <c r="AB120" i="1"/>
  <c r="S121" i="1"/>
  <c r="AD121" i="1" s="1"/>
  <c r="AC121" i="1" s="1"/>
  <c r="T121" i="1"/>
  <c r="U121" i="1"/>
  <c r="V121" i="1"/>
  <c r="W121" i="1"/>
  <c r="X121" i="1"/>
  <c r="Y121" i="1"/>
  <c r="Z121" i="1"/>
  <c r="AA121" i="1"/>
  <c r="AB121" i="1"/>
  <c r="S122" i="1"/>
  <c r="T122" i="1"/>
  <c r="U122" i="1"/>
  <c r="V122" i="1"/>
  <c r="W122" i="1"/>
  <c r="X122" i="1"/>
  <c r="Y122" i="1"/>
  <c r="Z122" i="1"/>
  <c r="AA122" i="1"/>
  <c r="AB122" i="1"/>
  <c r="S123" i="1"/>
  <c r="T123" i="1"/>
  <c r="U123" i="1"/>
  <c r="V123" i="1"/>
  <c r="W123" i="1"/>
  <c r="X123" i="1"/>
  <c r="Y123" i="1"/>
  <c r="Z123" i="1"/>
  <c r="AA123" i="1"/>
  <c r="AB123" i="1"/>
  <c r="S124" i="1"/>
  <c r="T124" i="1"/>
  <c r="U124" i="1"/>
  <c r="V124" i="1"/>
  <c r="W124" i="1"/>
  <c r="X124" i="1"/>
  <c r="Y124" i="1"/>
  <c r="Z124" i="1"/>
  <c r="AA124" i="1"/>
  <c r="AB124" i="1"/>
  <c r="S125" i="1"/>
  <c r="T125" i="1"/>
  <c r="U125" i="1"/>
  <c r="V125" i="1"/>
  <c r="W125" i="1"/>
  <c r="X125" i="1"/>
  <c r="Y125" i="1"/>
  <c r="Z125" i="1"/>
  <c r="AA125" i="1"/>
  <c r="AB125" i="1"/>
  <c r="S126" i="1"/>
  <c r="T126" i="1"/>
  <c r="U126" i="1"/>
  <c r="V126" i="1"/>
  <c r="W126" i="1"/>
  <c r="X126" i="1"/>
  <c r="Y126" i="1"/>
  <c r="Z126" i="1"/>
  <c r="AA126" i="1"/>
  <c r="AB126" i="1"/>
  <c r="S127" i="1"/>
  <c r="T127" i="1"/>
  <c r="U127" i="1"/>
  <c r="V127" i="1"/>
  <c r="W127" i="1"/>
  <c r="X127" i="1"/>
  <c r="Y127" i="1"/>
  <c r="Z127" i="1"/>
  <c r="AA127" i="1"/>
  <c r="AB127" i="1"/>
  <c r="S128" i="1"/>
  <c r="T128" i="1"/>
  <c r="U128" i="1"/>
  <c r="V128" i="1"/>
  <c r="W128" i="1"/>
  <c r="X128" i="1"/>
  <c r="Y128" i="1"/>
  <c r="Z128" i="1"/>
  <c r="AA128" i="1"/>
  <c r="AB128" i="1"/>
  <c r="S129" i="1"/>
  <c r="T129" i="1"/>
  <c r="U129" i="1"/>
  <c r="V129" i="1"/>
  <c r="W129" i="1"/>
  <c r="X129" i="1"/>
  <c r="Y129" i="1"/>
  <c r="Z129" i="1"/>
  <c r="AA129" i="1"/>
  <c r="AB129" i="1"/>
  <c r="S130" i="1"/>
  <c r="T130" i="1"/>
  <c r="U130" i="1"/>
  <c r="V130" i="1"/>
  <c r="W130" i="1"/>
  <c r="X130" i="1"/>
  <c r="Y130" i="1"/>
  <c r="Z130" i="1"/>
  <c r="AA130" i="1"/>
  <c r="AB130" i="1"/>
  <c r="S131" i="1"/>
  <c r="T131" i="1"/>
  <c r="U131" i="1"/>
  <c r="V131" i="1"/>
  <c r="W131" i="1"/>
  <c r="X131" i="1"/>
  <c r="Y131" i="1"/>
  <c r="Z131" i="1"/>
  <c r="AA131" i="1"/>
  <c r="AB131" i="1"/>
  <c r="S132" i="1"/>
  <c r="T132" i="1"/>
  <c r="U132" i="1"/>
  <c r="V132" i="1"/>
  <c r="W132" i="1"/>
  <c r="X132" i="1"/>
  <c r="Y132" i="1"/>
  <c r="Z132" i="1"/>
  <c r="AA132" i="1"/>
  <c r="AB132" i="1"/>
  <c r="S133" i="1"/>
  <c r="T133" i="1"/>
  <c r="U133" i="1"/>
  <c r="V133" i="1"/>
  <c r="W133" i="1"/>
  <c r="X133" i="1"/>
  <c r="Y133" i="1"/>
  <c r="Z133" i="1"/>
  <c r="AA133" i="1"/>
  <c r="AB133" i="1"/>
  <c r="S134" i="1"/>
  <c r="T134" i="1"/>
  <c r="U134" i="1"/>
  <c r="V134" i="1"/>
  <c r="W134" i="1"/>
  <c r="X134" i="1"/>
  <c r="Y134" i="1"/>
  <c r="Z134" i="1"/>
  <c r="AA134" i="1"/>
  <c r="AB134" i="1"/>
  <c r="S135" i="1"/>
  <c r="T135" i="1"/>
  <c r="U135" i="1"/>
  <c r="V135" i="1"/>
  <c r="W135" i="1"/>
  <c r="X135" i="1"/>
  <c r="Y135" i="1"/>
  <c r="Z135" i="1"/>
  <c r="AA135" i="1"/>
  <c r="AB135" i="1"/>
  <c r="S136" i="1"/>
  <c r="T136" i="1"/>
  <c r="U136" i="1"/>
  <c r="V136" i="1"/>
  <c r="W136" i="1"/>
  <c r="X136" i="1"/>
  <c r="Y136" i="1"/>
  <c r="Z136" i="1"/>
  <c r="AA136" i="1"/>
  <c r="AB136" i="1"/>
  <c r="S137" i="1"/>
  <c r="T137" i="1"/>
  <c r="U137" i="1"/>
  <c r="V137" i="1"/>
  <c r="W137" i="1"/>
  <c r="X137" i="1"/>
  <c r="Y137" i="1"/>
  <c r="Z137" i="1"/>
  <c r="AA137" i="1"/>
  <c r="AB137" i="1"/>
  <c r="S138" i="1"/>
  <c r="T138" i="1"/>
  <c r="U138" i="1"/>
  <c r="V138" i="1"/>
  <c r="W138" i="1"/>
  <c r="X138" i="1"/>
  <c r="Y138" i="1"/>
  <c r="Z138" i="1"/>
  <c r="AA138" i="1"/>
  <c r="AB138" i="1"/>
  <c r="S139" i="1"/>
  <c r="T139" i="1"/>
  <c r="U139" i="1"/>
  <c r="V139" i="1"/>
  <c r="W139" i="1"/>
  <c r="X139" i="1"/>
  <c r="Y139" i="1"/>
  <c r="Z139" i="1"/>
  <c r="AA139" i="1"/>
  <c r="AB139" i="1"/>
  <c r="S140" i="1"/>
  <c r="T140" i="1"/>
  <c r="U140" i="1"/>
  <c r="V140" i="1"/>
  <c r="W140" i="1"/>
  <c r="X140" i="1"/>
  <c r="Y140" i="1"/>
  <c r="Z140" i="1"/>
  <c r="AA140" i="1"/>
  <c r="AB140" i="1"/>
  <c r="S141" i="1"/>
  <c r="T141" i="1"/>
  <c r="U141" i="1"/>
  <c r="V141" i="1"/>
  <c r="W141" i="1"/>
  <c r="X141" i="1"/>
  <c r="Y141" i="1"/>
  <c r="Z141" i="1"/>
  <c r="AA141" i="1"/>
  <c r="AB141" i="1"/>
  <c r="S142" i="1"/>
  <c r="T142" i="1"/>
  <c r="U142" i="1"/>
  <c r="V142" i="1"/>
  <c r="W142" i="1"/>
  <c r="X142" i="1"/>
  <c r="Y142" i="1"/>
  <c r="Z142" i="1"/>
  <c r="AA142" i="1"/>
  <c r="AB142" i="1"/>
  <c r="S143" i="1"/>
  <c r="T143" i="1"/>
  <c r="U143" i="1"/>
  <c r="V143" i="1"/>
  <c r="W143" i="1"/>
  <c r="X143" i="1"/>
  <c r="Y143" i="1"/>
  <c r="Z143" i="1"/>
  <c r="AA143" i="1"/>
  <c r="AB143" i="1"/>
  <c r="S144" i="1"/>
  <c r="T144" i="1"/>
  <c r="U144" i="1"/>
  <c r="V144" i="1"/>
  <c r="W144" i="1"/>
  <c r="X144" i="1"/>
  <c r="Y144" i="1"/>
  <c r="Z144" i="1"/>
  <c r="AA144" i="1"/>
  <c r="AB144" i="1"/>
  <c r="S145" i="1"/>
  <c r="T145" i="1"/>
  <c r="U145" i="1"/>
  <c r="V145" i="1"/>
  <c r="W145" i="1"/>
  <c r="X145" i="1"/>
  <c r="Y145" i="1"/>
  <c r="Z145" i="1"/>
  <c r="AA145" i="1"/>
  <c r="AB145" i="1"/>
  <c r="S146" i="1"/>
  <c r="T146" i="1"/>
  <c r="U146" i="1"/>
  <c r="V146" i="1"/>
  <c r="W146" i="1"/>
  <c r="X146" i="1"/>
  <c r="Y146" i="1"/>
  <c r="Z146" i="1"/>
  <c r="AA146" i="1"/>
  <c r="AB146" i="1"/>
  <c r="S147" i="1"/>
  <c r="T147" i="1"/>
  <c r="U147" i="1"/>
  <c r="V147" i="1"/>
  <c r="W147" i="1"/>
  <c r="X147" i="1"/>
  <c r="Y147" i="1"/>
  <c r="Z147" i="1"/>
  <c r="AA147" i="1"/>
  <c r="AB147" i="1"/>
  <c r="S148" i="1"/>
  <c r="T148" i="1"/>
  <c r="U148" i="1"/>
  <c r="V148" i="1"/>
  <c r="W148" i="1"/>
  <c r="X148" i="1"/>
  <c r="Y148" i="1"/>
  <c r="Z148" i="1"/>
  <c r="AA148" i="1"/>
  <c r="AB148" i="1"/>
  <c r="S149" i="1"/>
  <c r="T149" i="1"/>
  <c r="U149" i="1"/>
  <c r="V149" i="1"/>
  <c r="W149" i="1"/>
  <c r="X149" i="1"/>
  <c r="Y149" i="1"/>
  <c r="Z149" i="1"/>
  <c r="AA149" i="1"/>
  <c r="AB149" i="1"/>
  <c r="S150" i="1"/>
  <c r="T150" i="1"/>
  <c r="U150" i="1"/>
  <c r="V150" i="1"/>
  <c r="W150" i="1"/>
  <c r="X150" i="1"/>
  <c r="Y150" i="1"/>
  <c r="Z150" i="1"/>
  <c r="AA150" i="1"/>
  <c r="AB150" i="1"/>
  <c r="S151" i="1"/>
  <c r="T151" i="1"/>
  <c r="U151" i="1"/>
  <c r="V151" i="1"/>
  <c r="W151" i="1"/>
  <c r="X151" i="1"/>
  <c r="Y151" i="1"/>
  <c r="Z151" i="1"/>
  <c r="AA151" i="1"/>
  <c r="AB151" i="1"/>
  <c r="S152" i="1"/>
  <c r="T152" i="1"/>
  <c r="U152" i="1"/>
  <c r="V152" i="1"/>
  <c r="W152" i="1"/>
  <c r="X152" i="1"/>
  <c r="Y152" i="1"/>
  <c r="Z152" i="1"/>
  <c r="AA152" i="1"/>
  <c r="AB152" i="1"/>
  <c r="S153" i="1"/>
  <c r="T153" i="1"/>
  <c r="U153" i="1"/>
  <c r="V153" i="1"/>
  <c r="W153" i="1"/>
  <c r="X153" i="1"/>
  <c r="Y153" i="1"/>
  <c r="Z153" i="1"/>
  <c r="AA153" i="1"/>
  <c r="AB153" i="1"/>
  <c r="S154" i="1"/>
  <c r="T154" i="1"/>
  <c r="U154" i="1"/>
  <c r="V154" i="1"/>
  <c r="W154" i="1"/>
  <c r="X154" i="1"/>
  <c r="Y154" i="1"/>
  <c r="Z154" i="1"/>
  <c r="AA154" i="1"/>
  <c r="AB154" i="1"/>
  <c r="S155" i="1"/>
  <c r="T155" i="1"/>
  <c r="U155" i="1"/>
  <c r="V155" i="1"/>
  <c r="W155" i="1"/>
  <c r="X155" i="1"/>
  <c r="Y155" i="1"/>
  <c r="Z155" i="1"/>
  <c r="AA155" i="1"/>
  <c r="AB155" i="1"/>
  <c r="S156" i="1"/>
  <c r="T156" i="1"/>
  <c r="U156" i="1"/>
  <c r="V156" i="1"/>
  <c r="W156" i="1"/>
  <c r="X156" i="1"/>
  <c r="Y156" i="1"/>
  <c r="Z156" i="1"/>
  <c r="AA156" i="1"/>
  <c r="AB156" i="1"/>
  <c r="S157" i="1"/>
  <c r="T157" i="1"/>
  <c r="U157" i="1"/>
  <c r="V157" i="1"/>
  <c r="W157" i="1"/>
  <c r="X157" i="1"/>
  <c r="Y157" i="1"/>
  <c r="Z157" i="1"/>
  <c r="AA157" i="1"/>
  <c r="AB157" i="1"/>
  <c r="S158" i="1"/>
  <c r="T158" i="1"/>
  <c r="U158" i="1"/>
  <c r="V158" i="1"/>
  <c r="W158" i="1"/>
  <c r="X158" i="1"/>
  <c r="Y158" i="1"/>
  <c r="Z158" i="1"/>
  <c r="AA158" i="1"/>
  <c r="AB158" i="1"/>
  <c r="S159" i="1"/>
  <c r="T159" i="1"/>
  <c r="U159" i="1"/>
  <c r="V159" i="1"/>
  <c r="W159" i="1"/>
  <c r="X159" i="1"/>
  <c r="Y159" i="1"/>
  <c r="Z159" i="1"/>
  <c r="AA159" i="1"/>
  <c r="AB159" i="1"/>
  <c r="S160" i="1"/>
  <c r="T160" i="1"/>
  <c r="U160" i="1"/>
  <c r="V160" i="1"/>
  <c r="W160" i="1"/>
  <c r="X160" i="1"/>
  <c r="Y160" i="1"/>
  <c r="Z160" i="1"/>
  <c r="AA160" i="1"/>
  <c r="AB160" i="1"/>
  <c r="S161" i="1"/>
  <c r="T161" i="1"/>
  <c r="U161" i="1"/>
  <c r="V161" i="1"/>
  <c r="W161" i="1"/>
  <c r="X161" i="1"/>
  <c r="Y161" i="1"/>
  <c r="Z161" i="1"/>
  <c r="AA161" i="1"/>
  <c r="AB161" i="1"/>
  <c r="S162" i="1"/>
  <c r="T162" i="1"/>
  <c r="U162" i="1"/>
  <c r="V162" i="1"/>
  <c r="W162" i="1"/>
  <c r="X162" i="1"/>
  <c r="Y162" i="1"/>
  <c r="Z162" i="1"/>
  <c r="AA162" i="1"/>
  <c r="AB162" i="1"/>
  <c r="S163" i="1"/>
  <c r="T163" i="1"/>
  <c r="U163" i="1"/>
  <c r="V163" i="1"/>
  <c r="W163" i="1"/>
  <c r="X163" i="1"/>
  <c r="Y163" i="1"/>
  <c r="Z163" i="1"/>
  <c r="AA163" i="1"/>
  <c r="AB163" i="1"/>
  <c r="S164" i="1"/>
  <c r="T164" i="1"/>
  <c r="U164" i="1"/>
  <c r="V164" i="1"/>
  <c r="W164" i="1"/>
  <c r="X164" i="1"/>
  <c r="Y164" i="1"/>
  <c r="Z164" i="1"/>
  <c r="AA164" i="1"/>
  <c r="AB164" i="1"/>
  <c r="S165" i="1"/>
  <c r="T165" i="1"/>
  <c r="U165" i="1"/>
  <c r="V165" i="1"/>
  <c r="W165" i="1"/>
  <c r="X165" i="1"/>
  <c r="Y165" i="1"/>
  <c r="Z165" i="1"/>
  <c r="AA165" i="1"/>
  <c r="AB165" i="1"/>
  <c r="S166" i="1"/>
  <c r="T166" i="1"/>
  <c r="U166" i="1"/>
  <c r="V166" i="1"/>
  <c r="W166" i="1"/>
  <c r="X166" i="1"/>
  <c r="Y166" i="1"/>
  <c r="Z166" i="1"/>
  <c r="AA166" i="1"/>
  <c r="AB166" i="1"/>
  <c r="S167" i="1"/>
  <c r="AD167" i="1" s="1"/>
  <c r="AC167" i="1" s="1"/>
  <c r="T167" i="1"/>
  <c r="U167" i="1"/>
  <c r="V167" i="1"/>
  <c r="W167" i="1"/>
  <c r="X167" i="1"/>
  <c r="Y167" i="1"/>
  <c r="Z167" i="1"/>
  <c r="AA167" i="1"/>
  <c r="AB167" i="1"/>
  <c r="S168" i="1"/>
  <c r="T168" i="1"/>
  <c r="U168" i="1"/>
  <c r="V168" i="1"/>
  <c r="W168" i="1"/>
  <c r="X168" i="1"/>
  <c r="Y168" i="1"/>
  <c r="Z168" i="1"/>
  <c r="AA168" i="1"/>
  <c r="AB168" i="1"/>
  <c r="S169" i="1"/>
  <c r="T169" i="1"/>
  <c r="U169" i="1"/>
  <c r="V169" i="1"/>
  <c r="W169" i="1"/>
  <c r="X169" i="1"/>
  <c r="Y169" i="1"/>
  <c r="Z169" i="1"/>
  <c r="AA169" i="1"/>
  <c r="AB169" i="1"/>
  <c r="AD169" i="1" s="1"/>
  <c r="AC169" i="1" s="1"/>
  <c r="S170" i="1"/>
  <c r="T170" i="1"/>
  <c r="U170" i="1"/>
  <c r="V170" i="1"/>
  <c r="W170" i="1"/>
  <c r="X170" i="1"/>
  <c r="Y170" i="1"/>
  <c r="Z170" i="1"/>
  <c r="AA170" i="1"/>
  <c r="AB170" i="1"/>
  <c r="S171" i="1"/>
  <c r="AD171" i="1" s="1"/>
  <c r="AC171" i="1" s="1"/>
  <c r="T171" i="1"/>
  <c r="U171" i="1"/>
  <c r="V171" i="1"/>
  <c r="W171" i="1"/>
  <c r="X171" i="1"/>
  <c r="Y171" i="1"/>
  <c r="Z171" i="1"/>
  <c r="AA171" i="1"/>
  <c r="AB171" i="1"/>
  <c r="S172" i="1"/>
  <c r="T172" i="1"/>
  <c r="U172" i="1"/>
  <c r="V172" i="1"/>
  <c r="W172" i="1"/>
  <c r="X172" i="1"/>
  <c r="Y172" i="1"/>
  <c r="Z172" i="1"/>
  <c r="AA172" i="1"/>
  <c r="AB172" i="1"/>
  <c r="S173" i="1"/>
  <c r="T173" i="1"/>
  <c r="AD173" i="1" s="1"/>
  <c r="AC173" i="1" s="1"/>
  <c r="U173" i="1"/>
  <c r="V173" i="1"/>
  <c r="W173" i="1"/>
  <c r="X173" i="1"/>
  <c r="Y173" i="1"/>
  <c r="Z173" i="1"/>
  <c r="AA173" i="1"/>
  <c r="AB173" i="1"/>
  <c r="S174" i="1"/>
  <c r="T174" i="1"/>
  <c r="AD174" i="1" s="1"/>
  <c r="AC174" i="1" s="1"/>
  <c r="U174" i="1"/>
  <c r="V174" i="1"/>
  <c r="W174" i="1"/>
  <c r="X174" i="1"/>
  <c r="Y174" i="1"/>
  <c r="Z174" i="1"/>
  <c r="AA174" i="1"/>
  <c r="AB174" i="1"/>
  <c r="S175" i="1"/>
  <c r="T175" i="1"/>
  <c r="AD175" i="1" s="1"/>
  <c r="AC175" i="1" s="1"/>
  <c r="U175" i="1"/>
  <c r="V175" i="1"/>
  <c r="W175" i="1"/>
  <c r="X175" i="1"/>
  <c r="Y175" i="1"/>
  <c r="Z175" i="1"/>
  <c r="AA175" i="1"/>
  <c r="AB175" i="1"/>
  <c r="S176" i="1"/>
  <c r="T176" i="1"/>
  <c r="AD176" i="1" s="1"/>
  <c r="AC176" i="1" s="1"/>
  <c r="U176" i="1"/>
  <c r="V176" i="1"/>
  <c r="W176" i="1"/>
  <c r="X176" i="1"/>
  <c r="Y176" i="1"/>
  <c r="Z176" i="1"/>
  <c r="AA176" i="1"/>
  <c r="AB176" i="1"/>
  <c r="S177" i="1"/>
  <c r="T177" i="1"/>
  <c r="AD177" i="1" s="1"/>
  <c r="AC177" i="1" s="1"/>
  <c r="U177" i="1"/>
  <c r="V177" i="1"/>
  <c r="W177" i="1"/>
  <c r="X177" i="1"/>
  <c r="Y177" i="1"/>
  <c r="Z177" i="1"/>
  <c r="AA177" i="1"/>
  <c r="AB177" i="1"/>
  <c r="S178" i="1"/>
  <c r="T178" i="1"/>
  <c r="AD178" i="1" s="1"/>
  <c r="AC178" i="1" s="1"/>
  <c r="U178" i="1"/>
  <c r="V178" i="1"/>
  <c r="W178" i="1"/>
  <c r="X178" i="1"/>
  <c r="Y178" i="1"/>
  <c r="Z178" i="1"/>
  <c r="AA178" i="1"/>
  <c r="AB178" i="1"/>
  <c r="S179" i="1"/>
  <c r="T179" i="1"/>
  <c r="AD179" i="1" s="1"/>
  <c r="AC179" i="1" s="1"/>
  <c r="U179" i="1"/>
  <c r="V179" i="1"/>
  <c r="W179" i="1"/>
  <c r="X179" i="1"/>
  <c r="Y179" i="1"/>
  <c r="Z179" i="1"/>
  <c r="AA179" i="1"/>
  <c r="AB179" i="1"/>
  <c r="S180" i="1"/>
  <c r="T180" i="1"/>
  <c r="AD180" i="1" s="1"/>
  <c r="AC180" i="1" s="1"/>
  <c r="U180" i="1"/>
  <c r="V180" i="1"/>
  <c r="W180" i="1"/>
  <c r="X180" i="1"/>
  <c r="Y180" i="1"/>
  <c r="Z180" i="1"/>
  <c r="AA180" i="1"/>
  <c r="AB180" i="1"/>
  <c r="S181" i="1"/>
  <c r="T181" i="1"/>
  <c r="AD181" i="1" s="1"/>
  <c r="AC181" i="1" s="1"/>
  <c r="U181" i="1"/>
  <c r="V181" i="1"/>
  <c r="W181" i="1"/>
  <c r="X181" i="1"/>
  <c r="Y181" i="1"/>
  <c r="Z181" i="1"/>
  <c r="AA181" i="1"/>
  <c r="AB181" i="1"/>
  <c r="S182" i="1"/>
  <c r="T182" i="1"/>
  <c r="AD182" i="1" s="1"/>
  <c r="AC182" i="1" s="1"/>
  <c r="U182" i="1"/>
  <c r="V182" i="1"/>
  <c r="W182" i="1"/>
  <c r="X182" i="1"/>
  <c r="Y182" i="1"/>
  <c r="Z182" i="1"/>
  <c r="AA182" i="1"/>
  <c r="AB182" i="1"/>
  <c r="S183" i="1"/>
  <c r="T183" i="1"/>
  <c r="AD183" i="1" s="1"/>
  <c r="AC183" i="1" s="1"/>
  <c r="U183" i="1"/>
  <c r="V183" i="1"/>
  <c r="W183" i="1"/>
  <c r="X183" i="1"/>
  <c r="Y183" i="1"/>
  <c r="Z183" i="1"/>
  <c r="AA183" i="1"/>
  <c r="AB183" i="1"/>
  <c r="S184" i="1"/>
  <c r="T184" i="1"/>
  <c r="AD184" i="1" s="1"/>
  <c r="AC184" i="1" s="1"/>
  <c r="U184" i="1"/>
  <c r="V184" i="1"/>
  <c r="W184" i="1"/>
  <c r="X184" i="1"/>
  <c r="Y184" i="1"/>
  <c r="Z184" i="1"/>
  <c r="AA184" i="1"/>
  <c r="AB184" i="1"/>
  <c r="S185" i="1"/>
  <c r="T185" i="1"/>
  <c r="AD185" i="1" s="1"/>
  <c r="AC185" i="1" s="1"/>
  <c r="U185" i="1"/>
  <c r="V185" i="1"/>
  <c r="W185" i="1"/>
  <c r="X185" i="1"/>
  <c r="Y185" i="1"/>
  <c r="Z185" i="1"/>
  <c r="AA185" i="1"/>
  <c r="AB185" i="1"/>
  <c r="S186" i="1"/>
  <c r="T186" i="1"/>
  <c r="AD186" i="1" s="1"/>
  <c r="AC186" i="1" s="1"/>
  <c r="U186" i="1"/>
  <c r="V186" i="1"/>
  <c r="W186" i="1"/>
  <c r="X186" i="1"/>
  <c r="Y186" i="1"/>
  <c r="Z186" i="1"/>
  <c r="AA186" i="1"/>
  <c r="AB186" i="1"/>
  <c r="S187" i="1"/>
  <c r="T187" i="1"/>
  <c r="AD187" i="1" s="1"/>
  <c r="AC187" i="1" s="1"/>
  <c r="U187" i="1"/>
  <c r="V187" i="1"/>
  <c r="W187" i="1"/>
  <c r="X187" i="1"/>
  <c r="Y187" i="1"/>
  <c r="Z187" i="1"/>
  <c r="AA187" i="1"/>
  <c r="AB187" i="1"/>
  <c r="S188" i="1"/>
  <c r="T188" i="1"/>
  <c r="AD188" i="1" s="1"/>
  <c r="AC188" i="1" s="1"/>
  <c r="U188" i="1"/>
  <c r="V188" i="1"/>
  <c r="W188" i="1"/>
  <c r="X188" i="1"/>
  <c r="Y188" i="1"/>
  <c r="Z188" i="1"/>
  <c r="AA188" i="1"/>
  <c r="AB188" i="1"/>
  <c r="S189" i="1"/>
  <c r="T189" i="1"/>
  <c r="AD189" i="1" s="1"/>
  <c r="AC189" i="1" s="1"/>
  <c r="U189" i="1"/>
  <c r="V189" i="1"/>
  <c r="W189" i="1"/>
  <c r="X189" i="1"/>
  <c r="Y189" i="1"/>
  <c r="Z189" i="1"/>
  <c r="AA189" i="1"/>
  <c r="AB189" i="1"/>
  <c r="S190" i="1"/>
  <c r="T190" i="1"/>
  <c r="AD190" i="1" s="1"/>
  <c r="AC190" i="1" s="1"/>
  <c r="U190" i="1"/>
  <c r="V190" i="1"/>
  <c r="W190" i="1"/>
  <c r="X190" i="1"/>
  <c r="Y190" i="1"/>
  <c r="Z190" i="1"/>
  <c r="AA190" i="1"/>
  <c r="AB190" i="1"/>
  <c r="S191" i="1"/>
  <c r="T191" i="1"/>
  <c r="AD191" i="1" s="1"/>
  <c r="AC191" i="1" s="1"/>
  <c r="U191" i="1"/>
  <c r="V191" i="1"/>
  <c r="W191" i="1"/>
  <c r="X191" i="1"/>
  <c r="Y191" i="1"/>
  <c r="Z191" i="1"/>
  <c r="AA191" i="1"/>
  <c r="AB191" i="1"/>
  <c r="S192" i="1"/>
  <c r="T192" i="1"/>
  <c r="AD192" i="1" s="1"/>
  <c r="AC192" i="1" s="1"/>
  <c r="U192" i="1"/>
  <c r="V192" i="1"/>
  <c r="W192" i="1"/>
  <c r="X192" i="1"/>
  <c r="Y192" i="1"/>
  <c r="Z192" i="1"/>
  <c r="AA192" i="1"/>
  <c r="AB192" i="1"/>
  <c r="S193" i="1"/>
  <c r="T193" i="1"/>
  <c r="AD193" i="1" s="1"/>
  <c r="AC193" i="1" s="1"/>
  <c r="U193" i="1"/>
  <c r="V193" i="1"/>
  <c r="W193" i="1"/>
  <c r="X193" i="1"/>
  <c r="Y193" i="1"/>
  <c r="Z193" i="1"/>
  <c r="AA193" i="1"/>
  <c r="AB193" i="1"/>
  <c r="S194" i="1"/>
  <c r="T194" i="1"/>
  <c r="AD194" i="1" s="1"/>
  <c r="AC194" i="1" s="1"/>
  <c r="U194" i="1"/>
  <c r="V194" i="1"/>
  <c r="W194" i="1"/>
  <c r="X194" i="1"/>
  <c r="Y194" i="1"/>
  <c r="Z194" i="1"/>
  <c r="AA194" i="1"/>
  <c r="AB194" i="1"/>
  <c r="S195" i="1"/>
  <c r="T195" i="1"/>
  <c r="AD195" i="1" s="1"/>
  <c r="AC195" i="1" s="1"/>
  <c r="U195" i="1"/>
  <c r="V195" i="1"/>
  <c r="W195" i="1"/>
  <c r="X195" i="1"/>
  <c r="Y195" i="1"/>
  <c r="Z195" i="1"/>
  <c r="AA195" i="1"/>
  <c r="AB195" i="1"/>
  <c r="S196" i="1"/>
  <c r="T196" i="1"/>
  <c r="AD196" i="1" s="1"/>
  <c r="AC196" i="1" s="1"/>
  <c r="U196" i="1"/>
  <c r="V196" i="1"/>
  <c r="W196" i="1"/>
  <c r="X196" i="1"/>
  <c r="Y196" i="1"/>
  <c r="Z196" i="1"/>
  <c r="AA196" i="1"/>
  <c r="AB196" i="1"/>
  <c r="S197" i="1"/>
  <c r="T197" i="1"/>
  <c r="AD197" i="1" s="1"/>
  <c r="AC197" i="1" s="1"/>
  <c r="U197" i="1"/>
  <c r="V197" i="1"/>
  <c r="W197" i="1"/>
  <c r="X197" i="1"/>
  <c r="Y197" i="1"/>
  <c r="Z197" i="1"/>
  <c r="AA197" i="1"/>
  <c r="AB197" i="1"/>
  <c r="S198" i="1"/>
  <c r="T198" i="1"/>
  <c r="AD198" i="1" s="1"/>
  <c r="AC198" i="1" s="1"/>
  <c r="U198" i="1"/>
  <c r="V198" i="1"/>
  <c r="W198" i="1"/>
  <c r="X198" i="1"/>
  <c r="Y198" i="1"/>
  <c r="Z198" i="1"/>
  <c r="AA198" i="1"/>
  <c r="AB198" i="1"/>
  <c r="S199" i="1"/>
  <c r="T199" i="1"/>
  <c r="AD199" i="1" s="1"/>
  <c r="AC199" i="1" s="1"/>
  <c r="U199" i="1"/>
  <c r="V199" i="1"/>
  <c r="W199" i="1"/>
  <c r="X199" i="1"/>
  <c r="Y199" i="1"/>
  <c r="Z199" i="1"/>
  <c r="AA199" i="1"/>
  <c r="AB199" i="1"/>
  <c r="S200" i="1"/>
  <c r="T200" i="1"/>
  <c r="AD200" i="1" s="1"/>
  <c r="AC200" i="1" s="1"/>
  <c r="U200" i="1"/>
  <c r="V200" i="1"/>
  <c r="W200" i="1"/>
  <c r="X200" i="1"/>
  <c r="Y200" i="1"/>
  <c r="Z200" i="1"/>
  <c r="AA200" i="1"/>
  <c r="AB200" i="1"/>
  <c r="S201" i="1"/>
  <c r="T201" i="1"/>
  <c r="AD201" i="1" s="1"/>
  <c r="AC201" i="1" s="1"/>
  <c r="U201" i="1"/>
  <c r="V201" i="1"/>
  <c r="W201" i="1"/>
  <c r="X201" i="1"/>
  <c r="Y201" i="1"/>
  <c r="Z201" i="1"/>
  <c r="AA201" i="1"/>
  <c r="AB201" i="1"/>
  <c r="S202" i="1"/>
  <c r="T202" i="1"/>
  <c r="AD202" i="1" s="1"/>
  <c r="AC202" i="1" s="1"/>
  <c r="U202" i="1"/>
  <c r="V202" i="1"/>
  <c r="W202" i="1"/>
  <c r="X202" i="1"/>
  <c r="Y202" i="1"/>
  <c r="Z202" i="1"/>
  <c r="AA202" i="1"/>
  <c r="AB202" i="1"/>
  <c r="S203" i="1"/>
  <c r="T203" i="1"/>
  <c r="AD203" i="1" s="1"/>
  <c r="AC203" i="1" s="1"/>
  <c r="U203" i="1"/>
  <c r="V203" i="1"/>
  <c r="W203" i="1"/>
  <c r="X203" i="1"/>
  <c r="Y203" i="1"/>
  <c r="Z203" i="1"/>
  <c r="AA203" i="1"/>
  <c r="AB203" i="1"/>
  <c r="S204" i="1"/>
  <c r="T204" i="1"/>
  <c r="AD204" i="1" s="1"/>
  <c r="AC204" i="1" s="1"/>
  <c r="U204" i="1"/>
  <c r="V204" i="1"/>
  <c r="W204" i="1"/>
  <c r="X204" i="1"/>
  <c r="Y204" i="1"/>
  <c r="Z204" i="1"/>
  <c r="AA204" i="1"/>
  <c r="AB204" i="1"/>
  <c r="S205" i="1"/>
  <c r="T205" i="1"/>
  <c r="U205" i="1"/>
  <c r="V205" i="1"/>
  <c r="W205" i="1"/>
  <c r="X205" i="1"/>
  <c r="Y205" i="1"/>
  <c r="Z205" i="1"/>
  <c r="AA205" i="1"/>
  <c r="AB205" i="1"/>
  <c r="S206" i="1"/>
  <c r="T206" i="1"/>
  <c r="U206" i="1"/>
  <c r="V206" i="1"/>
  <c r="W206" i="1"/>
  <c r="X206" i="1"/>
  <c r="Y206" i="1"/>
  <c r="Z206" i="1"/>
  <c r="AA206" i="1"/>
  <c r="AB206" i="1"/>
  <c r="S207" i="1"/>
  <c r="T207" i="1"/>
  <c r="U207" i="1"/>
  <c r="V207" i="1"/>
  <c r="W207" i="1"/>
  <c r="X207" i="1"/>
  <c r="Y207" i="1"/>
  <c r="Z207" i="1"/>
  <c r="AA207" i="1"/>
  <c r="AB207" i="1"/>
  <c r="S208" i="1"/>
  <c r="T208" i="1"/>
  <c r="U208" i="1"/>
  <c r="V208" i="1"/>
  <c r="W208" i="1"/>
  <c r="X208" i="1"/>
  <c r="Y208" i="1"/>
  <c r="Z208" i="1"/>
  <c r="AA208" i="1"/>
  <c r="AB208" i="1"/>
  <c r="S209" i="1"/>
  <c r="T209" i="1"/>
  <c r="U209" i="1"/>
  <c r="V209" i="1"/>
  <c r="W209" i="1"/>
  <c r="X209" i="1"/>
  <c r="Y209" i="1"/>
  <c r="Z209" i="1"/>
  <c r="AA209" i="1"/>
  <c r="AB209" i="1"/>
  <c r="S210" i="1"/>
  <c r="T210" i="1"/>
  <c r="U210" i="1"/>
  <c r="V210" i="1"/>
  <c r="W210" i="1"/>
  <c r="X210" i="1"/>
  <c r="Y210" i="1"/>
  <c r="Z210" i="1"/>
  <c r="AA210" i="1"/>
  <c r="AB210" i="1"/>
  <c r="S211" i="1"/>
  <c r="T211" i="1"/>
  <c r="U211" i="1"/>
  <c r="V211" i="1"/>
  <c r="W211" i="1"/>
  <c r="X211" i="1"/>
  <c r="Y211" i="1"/>
  <c r="Z211" i="1"/>
  <c r="AA211" i="1"/>
  <c r="AB211" i="1"/>
  <c r="S212" i="1"/>
  <c r="T212" i="1"/>
  <c r="U212" i="1"/>
  <c r="V212" i="1"/>
  <c r="W212" i="1"/>
  <c r="X212" i="1"/>
  <c r="Y212" i="1"/>
  <c r="Z212" i="1"/>
  <c r="AA212" i="1"/>
  <c r="AB212" i="1"/>
  <c r="S213" i="1"/>
  <c r="T213" i="1"/>
  <c r="U213" i="1"/>
  <c r="V213" i="1"/>
  <c r="W213" i="1"/>
  <c r="X213" i="1"/>
  <c r="Y213" i="1"/>
  <c r="Z213" i="1"/>
  <c r="AA213" i="1"/>
  <c r="AB213" i="1"/>
  <c r="S214" i="1"/>
  <c r="T214" i="1"/>
  <c r="U214" i="1"/>
  <c r="V214" i="1"/>
  <c r="W214" i="1"/>
  <c r="X214" i="1"/>
  <c r="Y214" i="1"/>
  <c r="Z214" i="1"/>
  <c r="AA214" i="1"/>
  <c r="AB214" i="1"/>
  <c r="S215" i="1"/>
  <c r="T215" i="1"/>
  <c r="U215" i="1"/>
  <c r="V215" i="1"/>
  <c r="W215" i="1"/>
  <c r="X215" i="1"/>
  <c r="Y215" i="1"/>
  <c r="Z215" i="1"/>
  <c r="AA215" i="1"/>
  <c r="AB215" i="1"/>
  <c r="S216" i="1"/>
  <c r="T216" i="1"/>
  <c r="U216" i="1"/>
  <c r="V216" i="1"/>
  <c r="W216" i="1"/>
  <c r="X216" i="1"/>
  <c r="Y216" i="1"/>
  <c r="Z216" i="1"/>
  <c r="AA216" i="1"/>
  <c r="AB216" i="1"/>
  <c r="S217" i="1"/>
  <c r="T217" i="1"/>
  <c r="AD217" i="1" s="1"/>
  <c r="AC217" i="1" s="1"/>
  <c r="U217" i="1"/>
  <c r="V217" i="1"/>
  <c r="W217" i="1"/>
  <c r="X217" i="1"/>
  <c r="Y217" i="1"/>
  <c r="Z217" i="1"/>
  <c r="AA217" i="1"/>
  <c r="AB217" i="1"/>
  <c r="S218" i="1"/>
  <c r="T218" i="1"/>
  <c r="U218" i="1"/>
  <c r="V218" i="1"/>
  <c r="W218" i="1"/>
  <c r="X218" i="1"/>
  <c r="Y218" i="1"/>
  <c r="Z218" i="1"/>
  <c r="AA218" i="1"/>
  <c r="AB218" i="1"/>
  <c r="S219" i="1"/>
  <c r="T219" i="1"/>
  <c r="U219" i="1"/>
  <c r="V219" i="1"/>
  <c r="W219" i="1"/>
  <c r="X219" i="1"/>
  <c r="Y219" i="1"/>
  <c r="Z219" i="1"/>
  <c r="AA219" i="1"/>
  <c r="AB219" i="1"/>
  <c r="AD219" i="1"/>
  <c r="AC219" i="1" s="1"/>
  <c r="S220" i="1"/>
  <c r="T220" i="1"/>
  <c r="U220" i="1"/>
  <c r="V220" i="1"/>
  <c r="W220" i="1"/>
  <c r="X220" i="1"/>
  <c r="Y220" i="1"/>
  <c r="Z220" i="1"/>
  <c r="AA220" i="1"/>
  <c r="AB220" i="1"/>
  <c r="S221" i="1"/>
  <c r="T221" i="1"/>
  <c r="AD221" i="1" s="1"/>
  <c r="AC221" i="1" s="1"/>
  <c r="U221" i="1"/>
  <c r="V221" i="1"/>
  <c r="W221" i="1"/>
  <c r="X221" i="1"/>
  <c r="Y221" i="1"/>
  <c r="Z221" i="1"/>
  <c r="AA221" i="1"/>
  <c r="AB221" i="1"/>
  <c r="S222" i="1"/>
  <c r="T222" i="1"/>
  <c r="U222" i="1"/>
  <c r="V222" i="1"/>
  <c r="W222" i="1"/>
  <c r="X222" i="1"/>
  <c r="Y222" i="1"/>
  <c r="Z222" i="1"/>
  <c r="AA222" i="1"/>
  <c r="AB222" i="1"/>
  <c r="S223" i="1"/>
  <c r="T223" i="1"/>
  <c r="U223" i="1"/>
  <c r="V223" i="1"/>
  <c r="W223" i="1"/>
  <c r="X223" i="1"/>
  <c r="Y223" i="1"/>
  <c r="Z223" i="1"/>
  <c r="AA223" i="1"/>
  <c r="AB223" i="1"/>
  <c r="AD223" i="1"/>
  <c r="AC223" i="1" s="1"/>
  <c r="S224" i="1"/>
  <c r="T224" i="1"/>
  <c r="U224" i="1"/>
  <c r="V224" i="1"/>
  <c r="W224" i="1"/>
  <c r="X224" i="1"/>
  <c r="Y224" i="1"/>
  <c r="Z224" i="1"/>
  <c r="AA224" i="1"/>
  <c r="AB224" i="1"/>
  <c r="S225" i="1"/>
  <c r="T225" i="1"/>
  <c r="AD225" i="1" s="1"/>
  <c r="AC225" i="1" s="1"/>
  <c r="U225" i="1"/>
  <c r="V225" i="1"/>
  <c r="W225" i="1"/>
  <c r="X225" i="1"/>
  <c r="Y225" i="1"/>
  <c r="Z225" i="1"/>
  <c r="AA225" i="1"/>
  <c r="AB225" i="1"/>
  <c r="S226" i="1"/>
  <c r="T226" i="1"/>
  <c r="U226" i="1"/>
  <c r="V226" i="1"/>
  <c r="W226" i="1"/>
  <c r="X226" i="1"/>
  <c r="Y226" i="1"/>
  <c r="Z226" i="1"/>
  <c r="AA226" i="1"/>
  <c r="AB226" i="1"/>
  <c r="AD226" i="1"/>
  <c r="AC226" i="1" s="1"/>
  <c r="S227" i="1"/>
  <c r="T227" i="1"/>
  <c r="AD227" i="1" s="1"/>
  <c r="AC227" i="1" s="1"/>
  <c r="U227" i="1"/>
  <c r="V227" i="1"/>
  <c r="W227" i="1"/>
  <c r="X227" i="1"/>
  <c r="Y227" i="1"/>
  <c r="Z227" i="1"/>
  <c r="AA227" i="1"/>
  <c r="AB227" i="1"/>
  <c r="S228" i="1"/>
  <c r="T228" i="1"/>
  <c r="U228" i="1"/>
  <c r="V228" i="1"/>
  <c r="W228" i="1"/>
  <c r="X228" i="1"/>
  <c r="Y228" i="1"/>
  <c r="Z228" i="1"/>
  <c r="AA228" i="1"/>
  <c r="AB228" i="1"/>
  <c r="AD228" i="1"/>
  <c r="AC228" i="1" s="1"/>
  <c r="S229" i="1"/>
  <c r="T229" i="1"/>
  <c r="AD229" i="1" s="1"/>
  <c r="AC229" i="1" s="1"/>
  <c r="U229" i="1"/>
  <c r="V229" i="1"/>
  <c r="W229" i="1"/>
  <c r="X229" i="1"/>
  <c r="Y229" i="1"/>
  <c r="Z229" i="1"/>
  <c r="AA229" i="1"/>
  <c r="AB229" i="1"/>
  <c r="S230" i="1"/>
  <c r="T230" i="1"/>
  <c r="U230" i="1"/>
  <c r="V230" i="1"/>
  <c r="W230" i="1"/>
  <c r="X230" i="1"/>
  <c r="Y230" i="1"/>
  <c r="Z230" i="1"/>
  <c r="AA230" i="1"/>
  <c r="AB230" i="1"/>
  <c r="AD230" i="1"/>
  <c r="AC230" i="1" s="1"/>
  <c r="S231" i="1"/>
  <c r="T231" i="1"/>
  <c r="AD231" i="1" s="1"/>
  <c r="AC231" i="1" s="1"/>
  <c r="U231" i="1"/>
  <c r="V231" i="1"/>
  <c r="W231" i="1"/>
  <c r="X231" i="1"/>
  <c r="Y231" i="1"/>
  <c r="Z231" i="1"/>
  <c r="AA231" i="1"/>
  <c r="AB231" i="1"/>
  <c r="S232" i="1"/>
  <c r="T232" i="1"/>
  <c r="U232" i="1"/>
  <c r="V232" i="1"/>
  <c r="W232" i="1"/>
  <c r="X232" i="1"/>
  <c r="Y232" i="1"/>
  <c r="Z232" i="1"/>
  <c r="AA232" i="1"/>
  <c r="AB232" i="1"/>
  <c r="AD232" i="1"/>
  <c r="AC232" i="1" s="1"/>
  <c r="S233" i="1"/>
  <c r="T233" i="1"/>
  <c r="AD233" i="1" s="1"/>
  <c r="AC233" i="1" s="1"/>
  <c r="U233" i="1"/>
  <c r="V233" i="1"/>
  <c r="W233" i="1"/>
  <c r="X233" i="1"/>
  <c r="Y233" i="1"/>
  <c r="Z233" i="1"/>
  <c r="AA233" i="1"/>
  <c r="AB233" i="1"/>
  <c r="S234" i="1"/>
  <c r="T234" i="1"/>
  <c r="U234" i="1"/>
  <c r="V234" i="1"/>
  <c r="W234" i="1"/>
  <c r="X234" i="1"/>
  <c r="Y234" i="1"/>
  <c r="Z234" i="1"/>
  <c r="AA234" i="1"/>
  <c r="AB234" i="1"/>
  <c r="AD234" i="1"/>
  <c r="AC234" i="1" s="1"/>
  <c r="S235" i="1"/>
  <c r="T235" i="1"/>
  <c r="AD235" i="1" s="1"/>
  <c r="AC235" i="1" s="1"/>
  <c r="U235" i="1"/>
  <c r="V235" i="1"/>
  <c r="W235" i="1"/>
  <c r="X235" i="1"/>
  <c r="Y235" i="1"/>
  <c r="Z235" i="1"/>
  <c r="AA235" i="1"/>
  <c r="AB235" i="1"/>
  <c r="S236" i="1"/>
  <c r="T236" i="1"/>
  <c r="U236" i="1"/>
  <c r="V236" i="1"/>
  <c r="W236" i="1"/>
  <c r="X236" i="1"/>
  <c r="Y236" i="1"/>
  <c r="Z236" i="1"/>
  <c r="AA236" i="1"/>
  <c r="AB236" i="1"/>
  <c r="AD236" i="1"/>
  <c r="AC236" i="1" s="1"/>
  <c r="S237" i="1"/>
  <c r="T237" i="1"/>
  <c r="AD237" i="1" s="1"/>
  <c r="AC237" i="1" s="1"/>
  <c r="U237" i="1"/>
  <c r="V237" i="1"/>
  <c r="W237" i="1"/>
  <c r="X237" i="1"/>
  <c r="Y237" i="1"/>
  <c r="Z237" i="1"/>
  <c r="AA237" i="1"/>
  <c r="AB237" i="1"/>
  <c r="S238" i="1"/>
  <c r="T238" i="1"/>
  <c r="U238" i="1"/>
  <c r="V238" i="1"/>
  <c r="W238" i="1"/>
  <c r="X238" i="1"/>
  <c r="Y238" i="1"/>
  <c r="Z238" i="1"/>
  <c r="AA238" i="1"/>
  <c r="AB238" i="1"/>
  <c r="AD238" i="1"/>
  <c r="AC238" i="1" s="1"/>
  <c r="S239" i="1"/>
  <c r="T239" i="1"/>
  <c r="AD239" i="1" s="1"/>
  <c r="AC239" i="1" s="1"/>
  <c r="U239" i="1"/>
  <c r="V239" i="1"/>
  <c r="W239" i="1"/>
  <c r="X239" i="1"/>
  <c r="Y239" i="1"/>
  <c r="Z239" i="1"/>
  <c r="AA239" i="1"/>
  <c r="AB239" i="1"/>
  <c r="S240" i="1"/>
  <c r="T240" i="1"/>
  <c r="U240" i="1"/>
  <c r="V240" i="1"/>
  <c r="W240" i="1"/>
  <c r="X240" i="1"/>
  <c r="Y240" i="1"/>
  <c r="Z240" i="1"/>
  <c r="AA240" i="1"/>
  <c r="AB240" i="1"/>
  <c r="AD240" i="1"/>
  <c r="AC240" i="1" s="1"/>
  <c r="S241" i="1"/>
  <c r="T241" i="1"/>
  <c r="AD241" i="1" s="1"/>
  <c r="AC241" i="1" s="1"/>
  <c r="U241" i="1"/>
  <c r="V241" i="1"/>
  <c r="W241" i="1"/>
  <c r="X241" i="1"/>
  <c r="Y241" i="1"/>
  <c r="Z241" i="1"/>
  <c r="AA241" i="1"/>
  <c r="AB241" i="1"/>
  <c r="S242" i="1"/>
  <c r="T242" i="1"/>
  <c r="U242" i="1"/>
  <c r="V242" i="1"/>
  <c r="W242" i="1"/>
  <c r="X242" i="1"/>
  <c r="Y242" i="1"/>
  <c r="Z242" i="1"/>
  <c r="AA242" i="1"/>
  <c r="AB242" i="1"/>
  <c r="AD242" i="1"/>
  <c r="AC242" i="1" s="1"/>
  <c r="S243" i="1"/>
  <c r="T243" i="1"/>
  <c r="AD243" i="1" s="1"/>
  <c r="AC243" i="1" s="1"/>
  <c r="U243" i="1"/>
  <c r="V243" i="1"/>
  <c r="W243" i="1"/>
  <c r="X243" i="1"/>
  <c r="Y243" i="1"/>
  <c r="Z243" i="1"/>
  <c r="AA243" i="1"/>
  <c r="AB243" i="1"/>
  <c r="S244" i="1"/>
  <c r="T244" i="1"/>
  <c r="U244" i="1"/>
  <c r="V244" i="1"/>
  <c r="W244" i="1"/>
  <c r="X244" i="1"/>
  <c r="Y244" i="1"/>
  <c r="Z244" i="1"/>
  <c r="AA244" i="1"/>
  <c r="AB244" i="1"/>
  <c r="AD244" i="1"/>
  <c r="AC244" i="1" s="1"/>
  <c r="S245" i="1"/>
  <c r="T245" i="1"/>
  <c r="AD245" i="1" s="1"/>
  <c r="AC245" i="1" s="1"/>
  <c r="U245" i="1"/>
  <c r="V245" i="1"/>
  <c r="W245" i="1"/>
  <c r="X245" i="1"/>
  <c r="Y245" i="1"/>
  <c r="Z245" i="1"/>
  <c r="AA245" i="1"/>
  <c r="AB245" i="1"/>
  <c r="S246" i="1"/>
  <c r="T246" i="1"/>
  <c r="U246" i="1"/>
  <c r="V246" i="1"/>
  <c r="W246" i="1"/>
  <c r="X246" i="1"/>
  <c r="Y246" i="1"/>
  <c r="Z246" i="1"/>
  <c r="AA246" i="1"/>
  <c r="AB246" i="1"/>
  <c r="AD246" i="1"/>
  <c r="AC246" i="1" s="1"/>
  <c r="S247" i="1"/>
  <c r="T247" i="1"/>
  <c r="AD247" i="1" s="1"/>
  <c r="AC247" i="1" s="1"/>
  <c r="U247" i="1"/>
  <c r="V247" i="1"/>
  <c r="W247" i="1"/>
  <c r="X247" i="1"/>
  <c r="Y247" i="1"/>
  <c r="Z247" i="1"/>
  <c r="AA247" i="1"/>
  <c r="AB247" i="1"/>
  <c r="S248" i="1"/>
  <c r="T248" i="1"/>
  <c r="U248" i="1"/>
  <c r="V248" i="1"/>
  <c r="W248" i="1"/>
  <c r="X248" i="1"/>
  <c r="Y248" i="1"/>
  <c r="Z248" i="1"/>
  <c r="AA248" i="1"/>
  <c r="AB248" i="1"/>
  <c r="AD248" i="1"/>
  <c r="AC248" i="1" s="1"/>
  <c r="S249" i="1"/>
  <c r="T249" i="1"/>
  <c r="AD249" i="1" s="1"/>
  <c r="AC249" i="1" s="1"/>
  <c r="U249" i="1"/>
  <c r="V249" i="1"/>
  <c r="W249" i="1"/>
  <c r="X249" i="1"/>
  <c r="Y249" i="1"/>
  <c r="Z249" i="1"/>
  <c r="AA249" i="1"/>
  <c r="AB249" i="1"/>
  <c r="S250" i="1"/>
  <c r="T250" i="1"/>
  <c r="U250" i="1"/>
  <c r="V250" i="1"/>
  <c r="W250" i="1"/>
  <c r="X250" i="1"/>
  <c r="Y250" i="1"/>
  <c r="Z250" i="1"/>
  <c r="AA250" i="1"/>
  <c r="AB250" i="1"/>
  <c r="AD250" i="1"/>
  <c r="AC250" i="1" s="1"/>
  <c r="S251" i="1"/>
  <c r="T251" i="1"/>
  <c r="AD251" i="1" s="1"/>
  <c r="AC251" i="1" s="1"/>
  <c r="U251" i="1"/>
  <c r="V251" i="1"/>
  <c r="W251" i="1"/>
  <c r="X251" i="1"/>
  <c r="Y251" i="1"/>
  <c r="Z251" i="1"/>
  <c r="AA251" i="1"/>
  <c r="AB251" i="1"/>
  <c r="S252" i="1"/>
  <c r="T252" i="1"/>
  <c r="U252" i="1"/>
  <c r="V252" i="1"/>
  <c r="W252" i="1"/>
  <c r="X252" i="1"/>
  <c r="Y252" i="1"/>
  <c r="Z252" i="1"/>
  <c r="AA252" i="1"/>
  <c r="AB252" i="1"/>
  <c r="AD252" i="1"/>
  <c r="AC252" i="1" s="1"/>
  <c r="S253" i="1"/>
  <c r="T253" i="1"/>
  <c r="AD253" i="1" s="1"/>
  <c r="AC253" i="1" s="1"/>
  <c r="U253" i="1"/>
  <c r="V253" i="1"/>
  <c r="W253" i="1"/>
  <c r="X253" i="1"/>
  <c r="Y253" i="1"/>
  <c r="Z253" i="1"/>
  <c r="AA253" i="1"/>
  <c r="AB253" i="1"/>
  <c r="S254" i="1"/>
  <c r="T254" i="1"/>
  <c r="U254" i="1"/>
  <c r="V254" i="1"/>
  <c r="W254" i="1"/>
  <c r="X254" i="1"/>
  <c r="Y254" i="1"/>
  <c r="Z254" i="1"/>
  <c r="AA254" i="1"/>
  <c r="AB254" i="1"/>
  <c r="AD254" i="1"/>
  <c r="AC254" i="1" s="1"/>
  <c r="S255" i="1"/>
  <c r="T255" i="1"/>
  <c r="AD255" i="1" s="1"/>
  <c r="AC255" i="1" s="1"/>
  <c r="U255" i="1"/>
  <c r="V255" i="1"/>
  <c r="W255" i="1"/>
  <c r="X255" i="1"/>
  <c r="Y255" i="1"/>
  <c r="Z255" i="1"/>
  <c r="AA255" i="1"/>
  <c r="AB255" i="1"/>
  <c r="S256" i="1"/>
  <c r="T256" i="1"/>
  <c r="U256" i="1"/>
  <c r="V256" i="1"/>
  <c r="W256" i="1"/>
  <c r="X256" i="1"/>
  <c r="Y256" i="1"/>
  <c r="Z256" i="1"/>
  <c r="AA256" i="1"/>
  <c r="AB256" i="1"/>
  <c r="AD256" i="1"/>
  <c r="AC256" i="1" s="1"/>
  <c r="S257" i="1"/>
  <c r="T257" i="1"/>
  <c r="AD257" i="1" s="1"/>
  <c r="AC257" i="1" s="1"/>
  <c r="U257" i="1"/>
  <c r="V257" i="1"/>
  <c r="W257" i="1"/>
  <c r="X257" i="1"/>
  <c r="Y257" i="1"/>
  <c r="Z257" i="1"/>
  <c r="AA257" i="1"/>
  <c r="AB257" i="1"/>
  <c r="S258" i="1"/>
  <c r="T258" i="1"/>
  <c r="U258" i="1"/>
  <c r="V258" i="1"/>
  <c r="W258" i="1"/>
  <c r="X258" i="1"/>
  <c r="Y258" i="1"/>
  <c r="Z258" i="1"/>
  <c r="AA258" i="1"/>
  <c r="AB258" i="1"/>
  <c r="AD258" i="1"/>
  <c r="AC258" i="1" s="1"/>
  <c r="S259" i="1"/>
  <c r="T259" i="1"/>
  <c r="AD259" i="1" s="1"/>
  <c r="AC259" i="1" s="1"/>
  <c r="U259" i="1"/>
  <c r="V259" i="1"/>
  <c r="W259" i="1"/>
  <c r="X259" i="1"/>
  <c r="Y259" i="1"/>
  <c r="Z259" i="1"/>
  <c r="AA259" i="1"/>
  <c r="AB259" i="1"/>
  <c r="S260" i="1"/>
  <c r="T260" i="1"/>
  <c r="U260" i="1"/>
  <c r="V260" i="1"/>
  <c r="W260" i="1"/>
  <c r="X260" i="1"/>
  <c r="Y260" i="1"/>
  <c r="Z260" i="1"/>
  <c r="AA260" i="1"/>
  <c r="AB260" i="1"/>
  <c r="AD260" i="1"/>
  <c r="AC260" i="1" s="1"/>
  <c r="S261" i="1"/>
  <c r="T261" i="1"/>
  <c r="AD261" i="1" s="1"/>
  <c r="AC261" i="1" s="1"/>
  <c r="U261" i="1"/>
  <c r="V261" i="1"/>
  <c r="W261" i="1"/>
  <c r="X261" i="1"/>
  <c r="Y261" i="1"/>
  <c r="Z261" i="1"/>
  <c r="AA261" i="1"/>
  <c r="AB261" i="1"/>
  <c r="S262" i="1"/>
  <c r="T262" i="1"/>
  <c r="U262" i="1"/>
  <c r="V262" i="1"/>
  <c r="W262" i="1"/>
  <c r="X262" i="1"/>
  <c r="Y262" i="1"/>
  <c r="Z262" i="1"/>
  <c r="AA262" i="1"/>
  <c r="AB262" i="1"/>
  <c r="AD262" i="1"/>
  <c r="AC262" i="1" s="1"/>
  <c r="S263" i="1"/>
  <c r="T263" i="1"/>
  <c r="AD263" i="1" s="1"/>
  <c r="AC263" i="1" s="1"/>
  <c r="U263" i="1"/>
  <c r="V263" i="1"/>
  <c r="W263" i="1"/>
  <c r="X263" i="1"/>
  <c r="Y263" i="1"/>
  <c r="Z263" i="1"/>
  <c r="AA263" i="1"/>
  <c r="AB263" i="1"/>
  <c r="S264" i="1"/>
  <c r="T264" i="1"/>
  <c r="U264" i="1"/>
  <c r="V264" i="1"/>
  <c r="W264" i="1"/>
  <c r="X264" i="1"/>
  <c r="Y264" i="1"/>
  <c r="Z264" i="1"/>
  <c r="AA264" i="1"/>
  <c r="AB264" i="1"/>
  <c r="AD264" i="1"/>
  <c r="AC264" i="1" s="1"/>
  <c r="S265" i="1"/>
  <c r="T265" i="1"/>
  <c r="AD265" i="1" s="1"/>
  <c r="AC265" i="1" s="1"/>
  <c r="U265" i="1"/>
  <c r="V265" i="1"/>
  <c r="W265" i="1"/>
  <c r="X265" i="1"/>
  <c r="Y265" i="1"/>
  <c r="Z265" i="1"/>
  <c r="AA265" i="1"/>
  <c r="AB265" i="1"/>
  <c r="S266" i="1"/>
  <c r="T266" i="1"/>
  <c r="U266" i="1"/>
  <c r="V266" i="1"/>
  <c r="W266" i="1"/>
  <c r="X266" i="1"/>
  <c r="Y266" i="1"/>
  <c r="Z266" i="1"/>
  <c r="AA266" i="1"/>
  <c r="AB266" i="1"/>
  <c r="AD266" i="1"/>
  <c r="AC266" i="1" s="1"/>
  <c r="S267" i="1"/>
  <c r="T267" i="1"/>
  <c r="AD267" i="1" s="1"/>
  <c r="AC267" i="1" s="1"/>
  <c r="U267" i="1"/>
  <c r="V267" i="1"/>
  <c r="W267" i="1"/>
  <c r="X267" i="1"/>
  <c r="Y267" i="1"/>
  <c r="Z267" i="1"/>
  <c r="AA267" i="1"/>
  <c r="AB267" i="1"/>
  <c r="S268" i="1"/>
  <c r="T268" i="1"/>
  <c r="U268" i="1"/>
  <c r="V268" i="1"/>
  <c r="W268" i="1"/>
  <c r="X268" i="1"/>
  <c r="Y268" i="1"/>
  <c r="Z268" i="1"/>
  <c r="AA268" i="1"/>
  <c r="AB268" i="1"/>
  <c r="AD268" i="1"/>
  <c r="AC268" i="1" s="1"/>
  <c r="S269" i="1"/>
  <c r="T269" i="1"/>
  <c r="AD269" i="1" s="1"/>
  <c r="AC269" i="1" s="1"/>
  <c r="U269" i="1"/>
  <c r="V269" i="1"/>
  <c r="W269" i="1"/>
  <c r="X269" i="1"/>
  <c r="Y269" i="1"/>
  <c r="Z269" i="1"/>
  <c r="AA269" i="1"/>
  <c r="AB269" i="1"/>
  <c r="S270" i="1"/>
  <c r="T270" i="1"/>
  <c r="U270" i="1"/>
  <c r="V270" i="1"/>
  <c r="W270" i="1"/>
  <c r="X270" i="1"/>
  <c r="Y270" i="1"/>
  <c r="Z270" i="1"/>
  <c r="AA270" i="1"/>
  <c r="AB270" i="1"/>
  <c r="AD270" i="1"/>
  <c r="AC270" i="1" s="1"/>
  <c r="S271" i="1"/>
  <c r="T271" i="1"/>
  <c r="AD271" i="1" s="1"/>
  <c r="AC271" i="1" s="1"/>
  <c r="U271" i="1"/>
  <c r="V271" i="1"/>
  <c r="W271" i="1"/>
  <c r="X271" i="1"/>
  <c r="Y271" i="1"/>
  <c r="Z271" i="1"/>
  <c r="AA271" i="1"/>
  <c r="AB271" i="1"/>
  <c r="S272" i="1"/>
  <c r="T272" i="1"/>
  <c r="U272" i="1"/>
  <c r="V272" i="1"/>
  <c r="W272" i="1"/>
  <c r="X272" i="1"/>
  <c r="Y272" i="1"/>
  <c r="Z272" i="1"/>
  <c r="AA272" i="1"/>
  <c r="AB272" i="1"/>
  <c r="AD272" i="1"/>
  <c r="AC272" i="1" s="1"/>
  <c r="S273" i="1"/>
  <c r="T273" i="1"/>
  <c r="AD273" i="1" s="1"/>
  <c r="AC273" i="1" s="1"/>
  <c r="U273" i="1"/>
  <c r="V273" i="1"/>
  <c r="W273" i="1"/>
  <c r="X273" i="1"/>
  <c r="Y273" i="1"/>
  <c r="Z273" i="1"/>
  <c r="AA273" i="1"/>
  <c r="AB273" i="1"/>
  <c r="S274" i="1"/>
  <c r="T274" i="1"/>
  <c r="U274" i="1"/>
  <c r="V274" i="1"/>
  <c r="W274" i="1"/>
  <c r="X274" i="1"/>
  <c r="Y274" i="1"/>
  <c r="Z274" i="1"/>
  <c r="AA274" i="1"/>
  <c r="AB274" i="1"/>
  <c r="AD274" i="1"/>
  <c r="AC274" i="1" s="1"/>
  <c r="S275" i="1"/>
  <c r="T275" i="1"/>
  <c r="AD275" i="1" s="1"/>
  <c r="AC275" i="1" s="1"/>
  <c r="U275" i="1"/>
  <c r="V275" i="1"/>
  <c r="W275" i="1"/>
  <c r="X275" i="1"/>
  <c r="Y275" i="1"/>
  <c r="Z275" i="1"/>
  <c r="AA275" i="1"/>
  <c r="AB275" i="1"/>
  <c r="S276" i="1"/>
  <c r="T276" i="1"/>
  <c r="U276" i="1"/>
  <c r="V276" i="1"/>
  <c r="W276" i="1"/>
  <c r="X276" i="1"/>
  <c r="Y276" i="1"/>
  <c r="Z276" i="1"/>
  <c r="AA276" i="1"/>
  <c r="AB276" i="1"/>
  <c r="AD276" i="1"/>
  <c r="AC276" i="1" s="1"/>
  <c r="S277" i="1"/>
  <c r="T277" i="1"/>
  <c r="AD277" i="1" s="1"/>
  <c r="AC277" i="1" s="1"/>
  <c r="U277" i="1"/>
  <c r="V277" i="1"/>
  <c r="W277" i="1"/>
  <c r="X277" i="1"/>
  <c r="Y277" i="1"/>
  <c r="Z277" i="1"/>
  <c r="AA277" i="1"/>
  <c r="AB277" i="1"/>
  <c r="S278" i="1"/>
  <c r="T278" i="1"/>
  <c r="U278" i="1"/>
  <c r="V278" i="1"/>
  <c r="W278" i="1"/>
  <c r="X278" i="1"/>
  <c r="Y278" i="1"/>
  <c r="Z278" i="1"/>
  <c r="AA278" i="1"/>
  <c r="AB278" i="1"/>
  <c r="AD278" i="1"/>
  <c r="AC278" i="1" s="1"/>
  <c r="S279" i="1"/>
  <c r="T279" i="1"/>
  <c r="AD279" i="1" s="1"/>
  <c r="AC279" i="1" s="1"/>
  <c r="U279" i="1"/>
  <c r="V279" i="1"/>
  <c r="W279" i="1"/>
  <c r="X279" i="1"/>
  <c r="Y279" i="1"/>
  <c r="Z279" i="1"/>
  <c r="AA279" i="1"/>
  <c r="AB279" i="1"/>
  <c r="S280" i="1"/>
  <c r="T280" i="1"/>
  <c r="U280" i="1"/>
  <c r="V280" i="1"/>
  <c r="W280" i="1"/>
  <c r="X280" i="1"/>
  <c r="Y280" i="1"/>
  <c r="Z280" i="1"/>
  <c r="AA280" i="1"/>
  <c r="AB280" i="1"/>
  <c r="AD280" i="1"/>
  <c r="AC280" i="1" s="1"/>
  <c r="S281" i="1"/>
  <c r="T281" i="1"/>
  <c r="AD281" i="1" s="1"/>
  <c r="AC281" i="1" s="1"/>
  <c r="U281" i="1"/>
  <c r="V281" i="1"/>
  <c r="W281" i="1"/>
  <c r="X281" i="1"/>
  <c r="Y281" i="1"/>
  <c r="Z281" i="1"/>
  <c r="AA281" i="1"/>
  <c r="AB281" i="1"/>
  <c r="S282" i="1"/>
  <c r="T282" i="1"/>
  <c r="U282" i="1"/>
  <c r="V282" i="1"/>
  <c r="W282" i="1"/>
  <c r="X282" i="1"/>
  <c r="Y282" i="1"/>
  <c r="Z282" i="1"/>
  <c r="AA282" i="1"/>
  <c r="AB282" i="1"/>
  <c r="AD282" i="1"/>
  <c r="AC282" i="1" s="1"/>
  <c r="S283" i="1"/>
  <c r="T283" i="1"/>
  <c r="AD283" i="1" s="1"/>
  <c r="AC283" i="1" s="1"/>
  <c r="U283" i="1"/>
  <c r="V283" i="1"/>
  <c r="W283" i="1"/>
  <c r="X283" i="1"/>
  <c r="Y283" i="1"/>
  <c r="Z283" i="1"/>
  <c r="AA283" i="1"/>
  <c r="AB283" i="1"/>
  <c r="S284" i="1"/>
  <c r="T284" i="1"/>
  <c r="U284" i="1"/>
  <c r="V284" i="1"/>
  <c r="W284" i="1"/>
  <c r="X284" i="1"/>
  <c r="Y284" i="1"/>
  <c r="Z284" i="1"/>
  <c r="AA284" i="1"/>
  <c r="AB284" i="1"/>
  <c r="AD284" i="1"/>
  <c r="AC284" i="1" s="1"/>
  <c r="S285" i="1"/>
  <c r="T285" i="1"/>
  <c r="AD285" i="1" s="1"/>
  <c r="AC285" i="1" s="1"/>
  <c r="U285" i="1"/>
  <c r="V285" i="1"/>
  <c r="W285" i="1"/>
  <c r="X285" i="1"/>
  <c r="Y285" i="1"/>
  <c r="Z285" i="1"/>
  <c r="AA285" i="1"/>
  <c r="AB285" i="1"/>
  <c r="S286" i="1"/>
  <c r="T286" i="1"/>
  <c r="U286" i="1"/>
  <c r="V286" i="1"/>
  <c r="W286" i="1"/>
  <c r="X286" i="1"/>
  <c r="Y286" i="1"/>
  <c r="Z286" i="1"/>
  <c r="AA286" i="1"/>
  <c r="AB286" i="1"/>
  <c r="AD286" i="1"/>
  <c r="AC286" i="1" s="1"/>
  <c r="S287" i="1"/>
  <c r="T287" i="1"/>
  <c r="AD287" i="1" s="1"/>
  <c r="AC287" i="1" s="1"/>
  <c r="U287" i="1"/>
  <c r="V287" i="1"/>
  <c r="W287" i="1"/>
  <c r="X287" i="1"/>
  <c r="Y287" i="1"/>
  <c r="Z287" i="1"/>
  <c r="AA287" i="1"/>
  <c r="AB287" i="1"/>
  <c r="S288" i="1"/>
  <c r="T288" i="1"/>
  <c r="U288" i="1"/>
  <c r="V288" i="1"/>
  <c r="W288" i="1"/>
  <c r="X288" i="1"/>
  <c r="Y288" i="1"/>
  <c r="Z288" i="1"/>
  <c r="AA288" i="1"/>
  <c r="AB288" i="1"/>
  <c r="AD288" i="1"/>
  <c r="AC288" i="1" s="1"/>
  <c r="S289" i="1"/>
  <c r="T289" i="1"/>
  <c r="AD289" i="1" s="1"/>
  <c r="AC289" i="1" s="1"/>
  <c r="U289" i="1"/>
  <c r="V289" i="1"/>
  <c r="W289" i="1"/>
  <c r="X289" i="1"/>
  <c r="Y289" i="1"/>
  <c r="Z289" i="1"/>
  <c r="AA289" i="1"/>
  <c r="AB289" i="1"/>
  <c r="S290" i="1"/>
  <c r="T290" i="1"/>
  <c r="U290" i="1"/>
  <c r="V290" i="1"/>
  <c r="W290" i="1"/>
  <c r="X290" i="1"/>
  <c r="Y290" i="1"/>
  <c r="Z290" i="1"/>
  <c r="AA290" i="1"/>
  <c r="AB290" i="1"/>
  <c r="AD290" i="1"/>
  <c r="AC290" i="1" s="1"/>
  <c r="S291" i="1"/>
  <c r="T291" i="1"/>
  <c r="AD291" i="1" s="1"/>
  <c r="AC291" i="1" s="1"/>
  <c r="U291" i="1"/>
  <c r="V291" i="1"/>
  <c r="W291" i="1"/>
  <c r="X291" i="1"/>
  <c r="Y291" i="1"/>
  <c r="Z291" i="1"/>
  <c r="AA291" i="1"/>
  <c r="AB291" i="1"/>
  <c r="S292" i="1"/>
  <c r="T292" i="1"/>
  <c r="U292" i="1"/>
  <c r="V292" i="1"/>
  <c r="W292" i="1"/>
  <c r="X292" i="1"/>
  <c r="Y292" i="1"/>
  <c r="Z292" i="1"/>
  <c r="AA292" i="1"/>
  <c r="AB292" i="1"/>
  <c r="AD292" i="1"/>
  <c r="AC292" i="1" s="1"/>
  <c r="S293" i="1"/>
  <c r="T293" i="1"/>
  <c r="AD293" i="1" s="1"/>
  <c r="AC293" i="1" s="1"/>
  <c r="U293" i="1"/>
  <c r="V293" i="1"/>
  <c r="W293" i="1"/>
  <c r="X293" i="1"/>
  <c r="Y293" i="1"/>
  <c r="Z293" i="1"/>
  <c r="AA293" i="1"/>
  <c r="AB293" i="1"/>
  <c r="S294" i="1"/>
  <c r="T294" i="1"/>
  <c r="U294" i="1"/>
  <c r="V294" i="1"/>
  <c r="W294" i="1"/>
  <c r="X294" i="1"/>
  <c r="Y294" i="1"/>
  <c r="Z294" i="1"/>
  <c r="AA294" i="1"/>
  <c r="AB294" i="1"/>
  <c r="AD294" i="1"/>
  <c r="AC294" i="1" s="1"/>
  <c r="S295" i="1"/>
  <c r="T295" i="1"/>
  <c r="AD295" i="1" s="1"/>
  <c r="AC295" i="1" s="1"/>
  <c r="U295" i="1"/>
  <c r="V295" i="1"/>
  <c r="W295" i="1"/>
  <c r="X295" i="1"/>
  <c r="Y295" i="1"/>
  <c r="Z295" i="1"/>
  <c r="AA295" i="1"/>
  <c r="AB295" i="1"/>
  <c r="S296" i="1"/>
  <c r="T296" i="1"/>
  <c r="U296" i="1"/>
  <c r="V296" i="1"/>
  <c r="W296" i="1"/>
  <c r="X296" i="1"/>
  <c r="Y296" i="1"/>
  <c r="Z296" i="1"/>
  <c r="AA296" i="1"/>
  <c r="AB296" i="1"/>
  <c r="AD296" i="1"/>
  <c r="AC296" i="1" s="1"/>
  <c r="S297" i="1"/>
  <c r="T297" i="1"/>
  <c r="AD297" i="1" s="1"/>
  <c r="AC297" i="1" s="1"/>
  <c r="U297" i="1"/>
  <c r="V297" i="1"/>
  <c r="W297" i="1"/>
  <c r="X297" i="1"/>
  <c r="Y297" i="1"/>
  <c r="Z297" i="1"/>
  <c r="AA297" i="1"/>
  <c r="AB297" i="1"/>
  <c r="S298" i="1"/>
  <c r="T298" i="1"/>
  <c r="U298" i="1"/>
  <c r="V298" i="1"/>
  <c r="W298" i="1"/>
  <c r="X298" i="1"/>
  <c r="Y298" i="1"/>
  <c r="Z298" i="1"/>
  <c r="AA298" i="1"/>
  <c r="AB298" i="1"/>
  <c r="AD298" i="1"/>
  <c r="AC298" i="1" s="1"/>
  <c r="S299" i="1"/>
  <c r="T299" i="1"/>
  <c r="AD299" i="1" s="1"/>
  <c r="AC299" i="1" s="1"/>
  <c r="U299" i="1"/>
  <c r="V299" i="1"/>
  <c r="W299" i="1"/>
  <c r="X299" i="1"/>
  <c r="Y299" i="1"/>
  <c r="Z299" i="1"/>
  <c r="AA299" i="1"/>
  <c r="AB299" i="1"/>
  <c r="S300" i="1"/>
  <c r="T300" i="1"/>
  <c r="U300" i="1"/>
  <c r="V300" i="1"/>
  <c r="W300" i="1"/>
  <c r="X300" i="1"/>
  <c r="Y300" i="1"/>
  <c r="Z300" i="1"/>
  <c r="AA300" i="1"/>
  <c r="AB300" i="1"/>
  <c r="AD300" i="1"/>
  <c r="AC300" i="1" s="1"/>
  <c r="S301" i="1"/>
  <c r="T301" i="1"/>
  <c r="AD301" i="1" s="1"/>
  <c r="AC301" i="1" s="1"/>
  <c r="U301" i="1"/>
  <c r="V301" i="1"/>
  <c r="W301" i="1"/>
  <c r="X301" i="1"/>
  <c r="Y301" i="1"/>
  <c r="Z301" i="1"/>
  <c r="AA301" i="1"/>
  <c r="AB301" i="1"/>
  <c r="S302" i="1"/>
  <c r="T302" i="1"/>
  <c r="U302" i="1"/>
  <c r="V302" i="1"/>
  <c r="W302" i="1"/>
  <c r="X302" i="1"/>
  <c r="Y302" i="1"/>
  <c r="Z302" i="1"/>
  <c r="AA302" i="1"/>
  <c r="AB302" i="1"/>
  <c r="AD302" i="1"/>
  <c r="AC302" i="1" s="1"/>
  <c r="S303" i="1"/>
  <c r="T303" i="1"/>
  <c r="AD303" i="1" s="1"/>
  <c r="AC303" i="1" s="1"/>
  <c r="U303" i="1"/>
  <c r="V303" i="1"/>
  <c r="W303" i="1"/>
  <c r="X303" i="1"/>
  <c r="Y303" i="1"/>
  <c r="Z303" i="1"/>
  <c r="AA303" i="1"/>
  <c r="AB303" i="1"/>
  <c r="S304" i="1"/>
  <c r="T304" i="1"/>
  <c r="U304" i="1"/>
  <c r="V304" i="1"/>
  <c r="W304" i="1"/>
  <c r="X304" i="1"/>
  <c r="Y304" i="1"/>
  <c r="Z304" i="1"/>
  <c r="AA304" i="1"/>
  <c r="AB304" i="1"/>
  <c r="AD304" i="1"/>
  <c r="AC304" i="1" s="1"/>
  <c r="S305" i="1"/>
  <c r="T305" i="1"/>
  <c r="AD305" i="1" s="1"/>
  <c r="AC305" i="1" s="1"/>
  <c r="U305" i="1"/>
  <c r="V305" i="1"/>
  <c r="W305" i="1"/>
  <c r="X305" i="1"/>
  <c r="Y305" i="1"/>
  <c r="Z305" i="1"/>
  <c r="AA305" i="1"/>
  <c r="AB305" i="1"/>
  <c r="S306" i="1"/>
  <c r="T306" i="1"/>
  <c r="U306" i="1"/>
  <c r="V306" i="1"/>
  <c r="W306" i="1"/>
  <c r="X306" i="1"/>
  <c r="Y306" i="1"/>
  <c r="Z306" i="1"/>
  <c r="AA306" i="1"/>
  <c r="AB306" i="1"/>
  <c r="AD306" i="1"/>
  <c r="AC306" i="1" s="1"/>
  <c r="S307" i="1"/>
  <c r="T307" i="1"/>
  <c r="AD307" i="1" s="1"/>
  <c r="AC307" i="1" s="1"/>
  <c r="U307" i="1"/>
  <c r="V307" i="1"/>
  <c r="W307" i="1"/>
  <c r="X307" i="1"/>
  <c r="Y307" i="1"/>
  <c r="Z307" i="1"/>
  <c r="AA307" i="1"/>
  <c r="AB307" i="1"/>
  <c r="S308" i="1"/>
  <c r="T308" i="1"/>
  <c r="U308" i="1"/>
  <c r="V308" i="1"/>
  <c r="W308" i="1"/>
  <c r="X308" i="1"/>
  <c r="Y308" i="1"/>
  <c r="Z308" i="1"/>
  <c r="AA308" i="1"/>
  <c r="AB308" i="1"/>
  <c r="AD308" i="1"/>
  <c r="AC308" i="1" s="1"/>
  <c r="S309" i="1"/>
  <c r="T309" i="1"/>
  <c r="AD309" i="1" s="1"/>
  <c r="AC309" i="1" s="1"/>
  <c r="U309" i="1"/>
  <c r="V309" i="1"/>
  <c r="W309" i="1"/>
  <c r="X309" i="1"/>
  <c r="Y309" i="1"/>
  <c r="Z309" i="1"/>
  <c r="AA309" i="1"/>
  <c r="AB309" i="1"/>
  <c r="S310" i="1"/>
  <c r="T310" i="1"/>
  <c r="U310" i="1"/>
  <c r="V310" i="1"/>
  <c r="W310" i="1"/>
  <c r="X310" i="1"/>
  <c r="Y310" i="1"/>
  <c r="Z310" i="1"/>
  <c r="AA310" i="1"/>
  <c r="AB310" i="1"/>
  <c r="AD310" i="1"/>
  <c r="AC310" i="1" s="1"/>
  <c r="S311" i="1"/>
  <c r="T311" i="1"/>
  <c r="AD311" i="1" s="1"/>
  <c r="AC311" i="1" s="1"/>
  <c r="U311" i="1"/>
  <c r="V311" i="1"/>
  <c r="W311" i="1"/>
  <c r="X311" i="1"/>
  <c r="Y311" i="1"/>
  <c r="Z311" i="1"/>
  <c r="AA311" i="1"/>
  <c r="AB311" i="1"/>
  <c r="S312" i="1"/>
  <c r="T312" i="1"/>
  <c r="U312" i="1"/>
  <c r="V312" i="1"/>
  <c r="W312" i="1"/>
  <c r="X312" i="1"/>
  <c r="Y312" i="1"/>
  <c r="Z312" i="1"/>
  <c r="AA312" i="1"/>
  <c r="AB312" i="1"/>
  <c r="AD312" i="1"/>
  <c r="AC312" i="1" s="1"/>
  <c r="S313" i="1"/>
  <c r="T313" i="1"/>
  <c r="AD313" i="1" s="1"/>
  <c r="AC313" i="1" s="1"/>
  <c r="U313" i="1"/>
  <c r="V313" i="1"/>
  <c r="W313" i="1"/>
  <c r="X313" i="1"/>
  <c r="Y313" i="1"/>
  <c r="Z313" i="1"/>
  <c r="AA313" i="1"/>
  <c r="AB313" i="1"/>
  <c r="S314" i="1"/>
  <c r="T314" i="1"/>
  <c r="U314" i="1"/>
  <c r="V314" i="1"/>
  <c r="W314" i="1"/>
  <c r="X314" i="1"/>
  <c r="AD314" i="1" s="1"/>
  <c r="AC314" i="1" s="1"/>
  <c r="Y314" i="1"/>
  <c r="Z314" i="1"/>
  <c r="AA314" i="1"/>
  <c r="AB314" i="1"/>
  <c r="S315" i="1"/>
  <c r="T315" i="1"/>
  <c r="U315" i="1"/>
  <c r="V315" i="1"/>
  <c r="W315" i="1"/>
  <c r="X315" i="1"/>
  <c r="Y315" i="1"/>
  <c r="AD315" i="1" s="1"/>
  <c r="AC315" i="1" s="1"/>
  <c r="Z315" i="1"/>
  <c r="AA315" i="1"/>
  <c r="AB315" i="1"/>
  <c r="S316" i="1"/>
  <c r="T316" i="1"/>
  <c r="U316" i="1"/>
  <c r="V316" i="1"/>
  <c r="W316" i="1"/>
  <c r="X316" i="1"/>
  <c r="Y316" i="1"/>
  <c r="Z316" i="1"/>
  <c r="AA316" i="1"/>
  <c r="AB316" i="1"/>
  <c r="AD316" i="1"/>
  <c r="AC316" i="1" s="1"/>
  <c r="S317" i="1"/>
  <c r="T317" i="1"/>
  <c r="AD317" i="1" s="1"/>
  <c r="AC317" i="1" s="1"/>
  <c r="U317" i="1"/>
  <c r="V317" i="1"/>
  <c r="W317" i="1"/>
  <c r="X317" i="1"/>
  <c r="Y317" i="1"/>
  <c r="Z317" i="1"/>
  <c r="AA317" i="1"/>
  <c r="AB317" i="1"/>
  <c r="S318" i="1"/>
  <c r="T318" i="1"/>
  <c r="AD318" i="1" s="1"/>
  <c r="AC318" i="1" s="1"/>
  <c r="U318" i="1"/>
  <c r="V318" i="1"/>
  <c r="W318" i="1"/>
  <c r="X318" i="1"/>
  <c r="Y318" i="1"/>
  <c r="Z318" i="1"/>
  <c r="AA318" i="1"/>
  <c r="AB318" i="1"/>
  <c r="S319" i="1"/>
  <c r="AD319" i="1" s="1"/>
  <c r="AC319" i="1" s="1"/>
  <c r="T319" i="1"/>
  <c r="U319" i="1"/>
  <c r="V319" i="1"/>
  <c r="W319" i="1"/>
  <c r="X319" i="1"/>
  <c r="Y319" i="1"/>
  <c r="Z319" i="1"/>
  <c r="AA319" i="1"/>
  <c r="AB319" i="1"/>
  <c r="S320" i="1"/>
  <c r="T320" i="1"/>
  <c r="AD320" i="1" s="1"/>
  <c r="AC320" i="1" s="1"/>
  <c r="U320" i="1"/>
  <c r="V320" i="1"/>
  <c r="W320" i="1"/>
  <c r="X320" i="1"/>
  <c r="Y320" i="1"/>
  <c r="Z320" i="1"/>
  <c r="AA320" i="1"/>
  <c r="AB320" i="1"/>
  <c r="S321" i="1"/>
  <c r="T321" i="1"/>
  <c r="AD321" i="1" s="1"/>
  <c r="AC321" i="1" s="1"/>
  <c r="U321" i="1"/>
  <c r="V321" i="1"/>
  <c r="W321" i="1"/>
  <c r="X321" i="1"/>
  <c r="Y321" i="1"/>
  <c r="Z321" i="1"/>
  <c r="AA321" i="1"/>
  <c r="AB321" i="1"/>
  <c r="S322" i="1"/>
  <c r="T322" i="1"/>
  <c r="AD322" i="1" s="1"/>
  <c r="AC322" i="1" s="1"/>
  <c r="U322" i="1"/>
  <c r="V322" i="1"/>
  <c r="W322" i="1"/>
  <c r="X322" i="1"/>
  <c r="Y322" i="1"/>
  <c r="Z322" i="1"/>
  <c r="AA322" i="1"/>
  <c r="AB322" i="1"/>
  <c r="S323" i="1"/>
  <c r="T323" i="1"/>
  <c r="AD323" i="1" s="1"/>
  <c r="AC323" i="1" s="1"/>
  <c r="U323" i="1"/>
  <c r="V323" i="1"/>
  <c r="W323" i="1"/>
  <c r="X323" i="1"/>
  <c r="Y323" i="1"/>
  <c r="Z323" i="1"/>
  <c r="AA323" i="1"/>
  <c r="AB323" i="1"/>
  <c r="S324" i="1"/>
  <c r="T324" i="1"/>
  <c r="AD324" i="1" s="1"/>
  <c r="AC324" i="1" s="1"/>
  <c r="U324" i="1"/>
  <c r="V324" i="1"/>
  <c r="W324" i="1"/>
  <c r="X324" i="1"/>
  <c r="Y324" i="1"/>
  <c r="Z324" i="1"/>
  <c r="AA324" i="1"/>
  <c r="AB324" i="1"/>
  <c r="S325" i="1"/>
  <c r="T325" i="1"/>
  <c r="AD325" i="1" s="1"/>
  <c r="AC325" i="1" s="1"/>
  <c r="U325" i="1"/>
  <c r="V325" i="1"/>
  <c r="W325" i="1"/>
  <c r="X325" i="1"/>
  <c r="Y325" i="1"/>
  <c r="Z325" i="1"/>
  <c r="AA325" i="1"/>
  <c r="AB325" i="1"/>
  <c r="S326" i="1"/>
  <c r="T326" i="1"/>
  <c r="AD326" i="1" s="1"/>
  <c r="AC326" i="1" s="1"/>
  <c r="U326" i="1"/>
  <c r="V326" i="1"/>
  <c r="W326" i="1"/>
  <c r="X326" i="1"/>
  <c r="Y326" i="1"/>
  <c r="Z326" i="1"/>
  <c r="AA326" i="1"/>
  <c r="AB326" i="1"/>
  <c r="S327" i="1"/>
  <c r="T327" i="1"/>
  <c r="AD327" i="1" s="1"/>
  <c r="AC327" i="1" s="1"/>
  <c r="U327" i="1"/>
  <c r="V327" i="1"/>
  <c r="W327" i="1"/>
  <c r="X327" i="1"/>
  <c r="Y327" i="1"/>
  <c r="Z327" i="1"/>
  <c r="AA327" i="1"/>
  <c r="AB327" i="1"/>
  <c r="S328" i="1"/>
  <c r="T328" i="1"/>
  <c r="AD328" i="1" s="1"/>
  <c r="AC328" i="1" s="1"/>
  <c r="U328" i="1"/>
  <c r="V328" i="1"/>
  <c r="W328" i="1"/>
  <c r="X328" i="1"/>
  <c r="Y328" i="1"/>
  <c r="Z328" i="1"/>
  <c r="AA328" i="1"/>
  <c r="AB328" i="1"/>
  <c r="S329" i="1"/>
  <c r="T329" i="1"/>
  <c r="AD329" i="1" s="1"/>
  <c r="AC329" i="1" s="1"/>
  <c r="U329" i="1"/>
  <c r="V329" i="1"/>
  <c r="W329" i="1"/>
  <c r="X329" i="1"/>
  <c r="Y329" i="1"/>
  <c r="Z329" i="1"/>
  <c r="AA329" i="1"/>
  <c r="AB329" i="1"/>
  <c r="S330" i="1"/>
  <c r="T330" i="1"/>
  <c r="AD330" i="1" s="1"/>
  <c r="AC330" i="1" s="1"/>
  <c r="U330" i="1"/>
  <c r="V330" i="1"/>
  <c r="W330" i="1"/>
  <c r="X330" i="1"/>
  <c r="Y330" i="1"/>
  <c r="Z330" i="1"/>
  <c r="AA330" i="1"/>
  <c r="AB330" i="1"/>
  <c r="S331" i="1"/>
  <c r="T331" i="1"/>
  <c r="AD331" i="1" s="1"/>
  <c r="AC331" i="1" s="1"/>
  <c r="U331" i="1"/>
  <c r="V331" i="1"/>
  <c r="W331" i="1"/>
  <c r="X331" i="1"/>
  <c r="Y331" i="1"/>
  <c r="Z331" i="1"/>
  <c r="AA331" i="1"/>
  <c r="AB331" i="1"/>
  <c r="S332" i="1"/>
  <c r="T332" i="1"/>
  <c r="AD332" i="1" s="1"/>
  <c r="AC332" i="1" s="1"/>
  <c r="U332" i="1"/>
  <c r="V332" i="1"/>
  <c r="W332" i="1"/>
  <c r="X332" i="1"/>
  <c r="Y332" i="1"/>
  <c r="Z332" i="1"/>
  <c r="AA332" i="1"/>
  <c r="AB332" i="1"/>
  <c r="S333" i="1"/>
  <c r="T333" i="1"/>
  <c r="AD333" i="1" s="1"/>
  <c r="AC333" i="1" s="1"/>
  <c r="U333" i="1"/>
  <c r="V333" i="1"/>
  <c r="W333" i="1"/>
  <c r="X333" i="1"/>
  <c r="Y333" i="1"/>
  <c r="Z333" i="1"/>
  <c r="AA333" i="1"/>
  <c r="AB333" i="1"/>
  <c r="S334" i="1"/>
  <c r="T334" i="1"/>
  <c r="AD334" i="1" s="1"/>
  <c r="AC334" i="1" s="1"/>
  <c r="U334" i="1"/>
  <c r="V334" i="1"/>
  <c r="W334" i="1"/>
  <c r="X334" i="1"/>
  <c r="Y334" i="1"/>
  <c r="Z334" i="1"/>
  <c r="AA334" i="1"/>
  <c r="AB334" i="1"/>
  <c r="S335" i="1"/>
  <c r="T335" i="1"/>
  <c r="AD335" i="1" s="1"/>
  <c r="AC335" i="1" s="1"/>
  <c r="U335" i="1"/>
  <c r="V335" i="1"/>
  <c r="W335" i="1"/>
  <c r="X335" i="1"/>
  <c r="Y335" i="1"/>
  <c r="Z335" i="1"/>
  <c r="AA335" i="1"/>
  <c r="AB335" i="1"/>
  <c r="S336" i="1"/>
  <c r="T336" i="1"/>
  <c r="AD336" i="1" s="1"/>
  <c r="AC336" i="1" s="1"/>
  <c r="U336" i="1"/>
  <c r="V336" i="1"/>
  <c r="W336" i="1"/>
  <c r="X336" i="1"/>
  <c r="Y336" i="1"/>
  <c r="Z336" i="1"/>
  <c r="AA336" i="1"/>
  <c r="AB336" i="1"/>
  <c r="S337" i="1"/>
  <c r="T337" i="1"/>
  <c r="AD337" i="1" s="1"/>
  <c r="AC337" i="1" s="1"/>
  <c r="U337" i="1"/>
  <c r="V337" i="1"/>
  <c r="W337" i="1"/>
  <c r="X337" i="1"/>
  <c r="Y337" i="1"/>
  <c r="Z337" i="1"/>
  <c r="AA337" i="1"/>
  <c r="AB337" i="1"/>
  <c r="S338" i="1"/>
  <c r="T338" i="1"/>
  <c r="AD338" i="1" s="1"/>
  <c r="AC338" i="1" s="1"/>
  <c r="U338" i="1"/>
  <c r="V338" i="1"/>
  <c r="W338" i="1"/>
  <c r="X338" i="1"/>
  <c r="Y338" i="1"/>
  <c r="Z338" i="1"/>
  <c r="AA338" i="1"/>
  <c r="AB338" i="1"/>
  <c r="S339" i="1"/>
  <c r="T339" i="1"/>
  <c r="AD339" i="1" s="1"/>
  <c r="AC339" i="1" s="1"/>
  <c r="U339" i="1"/>
  <c r="V339" i="1"/>
  <c r="W339" i="1"/>
  <c r="X339" i="1"/>
  <c r="Y339" i="1"/>
  <c r="Z339" i="1"/>
  <c r="AA339" i="1"/>
  <c r="AB339" i="1"/>
  <c r="S340" i="1"/>
  <c r="T340" i="1"/>
  <c r="AD340" i="1" s="1"/>
  <c r="AC340" i="1" s="1"/>
  <c r="U340" i="1"/>
  <c r="V340" i="1"/>
  <c r="W340" i="1"/>
  <c r="X340" i="1"/>
  <c r="Y340" i="1"/>
  <c r="Z340" i="1"/>
  <c r="AA340" i="1"/>
  <c r="AB340" i="1"/>
  <c r="S341" i="1"/>
  <c r="T341" i="1"/>
  <c r="AD341" i="1" s="1"/>
  <c r="AC341" i="1" s="1"/>
  <c r="U341" i="1"/>
  <c r="V341" i="1"/>
  <c r="W341" i="1"/>
  <c r="X341" i="1"/>
  <c r="Y341" i="1"/>
  <c r="Z341" i="1"/>
  <c r="AA341" i="1"/>
  <c r="AB341" i="1"/>
  <c r="S342" i="1"/>
  <c r="T342" i="1"/>
  <c r="AD342" i="1" s="1"/>
  <c r="AC342" i="1" s="1"/>
  <c r="U342" i="1"/>
  <c r="V342" i="1"/>
  <c r="W342" i="1"/>
  <c r="X342" i="1"/>
  <c r="Y342" i="1"/>
  <c r="Z342" i="1"/>
  <c r="AA342" i="1"/>
  <c r="AB342" i="1"/>
  <c r="S343" i="1"/>
  <c r="T343" i="1"/>
  <c r="AD343" i="1" s="1"/>
  <c r="AC343" i="1" s="1"/>
  <c r="U343" i="1"/>
  <c r="V343" i="1"/>
  <c r="W343" i="1"/>
  <c r="X343" i="1"/>
  <c r="Y343" i="1"/>
  <c r="Z343" i="1"/>
  <c r="AA343" i="1"/>
  <c r="AB343" i="1"/>
  <c r="S344" i="1"/>
  <c r="T344" i="1"/>
  <c r="AD344" i="1" s="1"/>
  <c r="AC344" i="1" s="1"/>
  <c r="U344" i="1"/>
  <c r="V344" i="1"/>
  <c r="W344" i="1"/>
  <c r="X344" i="1"/>
  <c r="Y344" i="1"/>
  <c r="Z344" i="1"/>
  <c r="AA344" i="1"/>
  <c r="AB344" i="1"/>
  <c r="S345" i="1"/>
  <c r="T345" i="1"/>
  <c r="AD345" i="1" s="1"/>
  <c r="AC345" i="1" s="1"/>
  <c r="U345" i="1"/>
  <c r="V345" i="1"/>
  <c r="W345" i="1"/>
  <c r="X345" i="1"/>
  <c r="Y345" i="1"/>
  <c r="Z345" i="1"/>
  <c r="AA345" i="1"/>
  <c r="AB345" i="1"/>
  <c r="S346" i="1"/>
  <c r="T346" i="1"/>
  <c r="AD346" i="1" s="1"/>
  <c r="AC346" i="1" s="1"/>
  <c r="U346" i="1"/>
  <c r="V346" i="1"/>
  <c r="W346" i="1"/>
  <c r="X346" i="1"/>
  <c r="Y346" i="1"/>
  <c r="Z346" i="1"/>
  <c r="AA346" i="1"/>
  <c r="AB346" i="1"/>
  <c r="S347" i="1"/>
  <c r="T347" i="1"/>
  <c r="AD347" i="1" s="1"/>
  <c r="AC347" i="1" s="1"/>
  <c r="U347" i="1"/>
  <c r="V347" i="1"/>
  <c r="W347" i="1"/>
  <c r="X347" i="1"/>
  <c r="Y347" i="1"/>
  <c r="Z347" i="1"/>
  <c r="AA347" i="1"/>
  <c r="AB347" i="1"/>
  <c r="S348" i="1"/>
  <c r="T348" i="1"/>
  <c r="AD348" i="1" s="1"/>
  <c r="AC348" i="1" s="1"/>
  <c r="U348" i="1"/>
  <c r="V348" i="1"/>
  <c r="W348" i="1"/>
  <c r="X348" i="1"/>
  <c r="Y348" i="1"/>
  <c r="Z348" i="1"/>
  <c r="AA348" i="1"/>
  <c r="AB348" i="1"/>
  <c r="S349" i="1"/>
  <c r="T349" i="1"/>
  <c r="AD349" i="1" s="1"/>
  <c r="AC349" i="1" s="1"/>
  <c r="U349" i="1"/>
  <c r="V349" i="1"/>
  <c r="W349" i="1"/>
  <c r="X349" i="1"/>
  <c r="Y349" i="1"/>
  <c r="Z349" i="1"/>
  <c r="AA349" i="1"/>
  <c r="AB349" i="1"/>
  <c r="S350" i="1"/>
  <c r="T350" i="1"/>
  <c r="AD350" i="1" s="1"/>
  <c r="AC350" i="1" s="1"/>
  <c r="U350" i="1"/>
  <c r="V350" i="1"/>
  <c r="W350" i="1"/>
  <c r="X350" i="1"/>
  <c r="Y350" i="1"/>
  <c r="Z350" i="1"/>
  <c r="AA350" i="1"/>
  <c r="AB350" i="1"/>
  <c r="S351" i="1"/>
  <c r="T351" i="1"/>
  <c r="AD351" i="1" s="1"/>
  <c r="AC351" i="1" s="1"/>
  <c r="U351" i="1"/>
  <c r="V351" i="1"/>
  <c r="W351" i="1"/>
  <c r="X351" i="1"/>
  <c r="Y351" i="1"/>
  <c r="Z351" i="1"/>
  <c r="AA351" i="1"/>
  <c r="AB351" i="1"/>
  <c r="S352" i="1"/>
  <c r="T352" i="1"/>
  <c r="AD352" i="1" s="1"/>
  <c r="AC352" i="1" s="1"/>
  <c r="U352" i="1"/>
  <c r="V352" i="1"/>
  <c r="W352" i="1"/>
  <c r="X352" i="1"/>
  <c r="Y352" i="1"/>
  <c r="Z352" i="1"/>
  <c r="AA352" i="1"/>
  <c r="AB352" i="1"/>
  <c r="S353" i="1"/>
  <c r="T353" i="1"/>
  <c r="AD353" i="1" s="1"/>
  <c r="AC353" i="1" s="1"/>
  <c r="U353" i="1"/>
  <c r="V353" i="1"/>
  <c r="W353" i="1"/>
  <c r="X353" i="1"/>
  <c r="Y353" i="1"/>
  <c r="Z353" i="1"/>
  <c r="AA353" i="1"/>
  <c r="AB353" i="1"/>
  <c r="S354" i="1"/>
  <c r="T354" i="1"/>
  <c r="AD354" i="1" s="1"/>
  <c r="AC354" i="1" s="1"/>
  <c r="U354" i="1"/>
  <c r="V354" i="1"/>
  <c r="W354" i="1"/>
  <c r="X354" i="1"/>
  <c r="Y354" i="1"/>
  <c r="Z354" i="1"/>
  <c r="AA354" i="1"/>
  <c r="AB354" i="1"/>
  <c r="S355" i="1"/>
  <c r="T355" i="1"/>
  <c r="AD355" i="1" s="1"/>
  <c r="AC355" i="1" s="1"/>
  <c r="U355" i="1"/>
  <c r="V355" i="1"/>
  <c r="W355" i="1"/>
  <c r="X355" i="1"/>
  <c r="Y355" i="1"/>
  <c r="Z355" i="1"/>
  <c r="AA355" i="1"/>
  <c r="AB355" i="1"/>
  <c r="S356" i="1"/>
  <c r="T356" i="1"/>
  <c r="AD356" i="1" s="1"/>
  <c r="AC356" i="1" s="1"/>
  <c r="U356" i="1"/>
  <c r="V356" i="1"/>
  <c r="W356" i="1"/>
  <c r="X356" i="1"/>
  <c r="Y356" i="1"/>
  <c r="Z356" i="1"/>
  <c r="AA356" i="1"/>
  <c r="AB356" i="1"/>
  <c r="S357" i="1"/>
  <c r="T357" i="1"/>
  <c r="AD357" i="1" s="1"/>
  <c r="AC357" i="1" s="1"/>
  <c r="U357" i="1"/>
  <c r="V357" i="1"/>
  <c r="W357" i="1"/>
  <c r="X357" i="1"/>
  <c r="Y357" i="1"/>
  <c r="Z357" i="1"/>
  <c r="AA357" i="1"/>
  <c r="AB357" i="1"/>
  <c r="S358" i="1"/>
  <c r="T358" i="1"/>
  <c r="AD358" i="1" s="1"/>
  <c r="AC358" i="1" s="1"/>
  <c r="U358" i="1"/>
  <c r="V358" i="1"/>
  <c r="W358" i="1"/>
  <c r="X358" i="1"/>
  <c r="Y358" i="1"/>
  <c r="Z358" i="1"/>
  <c r="AA358" i="1"/>
  <c r="AB358" i="1"/>
  <c r="S359" i="1"/>
  <c r="T359" i="1"/>
  <c r="U359" i="1"/>
  <c r="V359" i="1"/>
  <c r="W359" i="1"/>
  <c r="X359" i="1"/>
  <c r="Y359" i="1"/>
  <c r="Z359" i="1"/>
  <c r="AA359" i="1"/>
  <c r="AB359" i="1"/>
  <c r="S360" i="1"/>
  <c r="T360" i="1"/>
  <c r="U360" i="1"/>
  <c r="V360" i="1"/>
  <c r="W360" i="1"/>
  <c r="X360" i="1"/>
  <c r="Y360" i="1"/>
  <c r="Z360" i="1"/>
  <c r="AA360" i="1"/>
  <c r="AB360" i="1"/>
  <c r="S361" i="1"/>
  <c r="T361" i="1"/>
  <c r="U361" i="1"/>
  <c r="V361" i="1"/>
  <c r="W361" i="1"/>
  <c r="X361" i="1"/>
  <c r="Y361" i="1"/>
  <c r="Z361" i="1"/>
  <c r="AA361" i="1"/>
  <c r="AB361" i="1"/>
  <c r="S362" i="1"/>
  <c r="T362" i="1"/>
  <c r="AD362" i="1" s="1"/>
  <c r="AC362" i="1" s="1"/>
  <c r="U362" i="1"/>
  <c r="V362" i="1"/>
  <c r="W362" i="1"/>
  <c r="X362" i="1"/>
  <c r="Y362" i="1"/>
  <c r="Z362" i="1"/>
  <c r="AA362" i="1"/>
  <c r="AB362" i="1"/>
  <c r="S363" i="1"/>
  <c r="T363" i="1"/>
  <c r="U363" i="1"/>
  <c r="V363" i="1"/>
  <c r="W363" i="1"/>
  <c r="X363" i="1"/>
  <c r="Y363" i="1"/>
  <c r="Z363" i="1"/>
  <c r="AA363" i="1"/>
  <c r="AB363" i="1"/>
  <c r="S364" i="1"/>
  <c r="T364" i="1"/>
  <c r="U364" i="1"/>
  <c r="V364" i="1"/>
  <c r="W364" i="1"/>
  <c r="X364" i="1"/>
  <c r="Y364" i="1"/>
  <c r="Z364" i="1"/>
  <c r="AA364" i="1"/>
  <c r="AB364" i="1"/>
  <c r="S365" i="1"/>
  <c r="T365" i="1"/>
  <c r="U365" i="1"/>
  <c r="V365" i="1"/>
  <c r="W365" i="1"/>
  <c r="X365" i="1"/>
  <c r="Y365" i="1"/>
  <c r="Z365" i="1"/>
  <c r="AA365" i="1"/>
  <c r="AB365" i="1"/>
  <c r="S366" i="1"/>
  <c r="T366" i="1"/>
  <c r="AD366" i="1" s="1"/>
  <c r="AC366" i="1" s="1"/>
  <c r="U366" i="1"/>
  <c r="V366" i="1"/>
  <c r="W366" i="1"/>
  <c r="X366" i="1"/>
  <c r="Y366" i="1"/>
  <c r="Z366" i="1"/>
  <c r="AA366" i="1"/>
  <c r="AB366" i="1"/>
  <c r="S367" i="1"/>
  <c r="T367" i="1"/>
  <c r="U367" i="1"/>
  <c r="V367" i="1"/>
  <c r="W367" i="1"/>
  <c r="X367" i="1"/>
  <c r="Y367" i="1"/>
  <c r="Z367" i="1"/>
  <c r="AA367" i="1"/>
  <c r="AB367" i="1"/>
  <c r="S368" i="1"/>
  <c r="T368" i="1"/>
  <c r="U368" i="1"/>
  <c r="V368" i="1"/>
  <c r="W368" i="1"/>
  <c r="X368" i="1"/>
  <c r="Y368" i="1"/>
  <c r="Z368" i="1"/>
  <c r="AA368" i="1"/>
  <c r="AB368" i="1"/>
  <c r="S369" i="1"/>
  <c r="T369" i="1"/>
  <c r="U369" i="1"/>
  <c r="V369" i="1"/>
  <c r="W369" i="1"/>
  <c r="X369" i="1"/>
  <c r="Y369" i="1"/>
  <c r="Z369" i="1"/>
  <c r="AA369" i="1"/>
  <c r="AB369" i="1"/>
  <c r="S370" i="1"/>
  <c r="T370" i="1"/>
  <c r="AD370" i="1" s="1"/>
  <c r="AC370" i="1" s="1"/>
  <c r="U370" i="1"/>
  <c r="V370" i="1"/>
  <c r="W370" i="1"/>
  <c r="X370" i="1"/>
  <c r="Y370" i="1"/>
  <c r="Z370" i="1"/>
  <c r="AA370" i="1"/>
  <c r="AB370" i="1"/>
  <c r="S371" i="1"/>
  <c r="T371" i="1"/>
  <c r="U371" i="1"/>
  <c r="V371" i="1"/>
  <c r="W371" i="1"/>
  <c r="X371" i="1"/>
  <c r="Y371" i="1"/>
  <c r="Z371" i="1"/>
  <c r="AA371" i="1"/>
  <c r="AB371" i="1"/>
  <c r="S372" i="1"/>
  <c r="T372" i="1"/>
  <c r="U372" i="1"/>
  <c r="V372" i="1"/>
  <c r="W372" i="1"/>
  <c r="X372" i="1"/>
  <c r="Y372" i="1"/>
  <c r="Z372" i="1"/>
  <c r="AA372" i="1"/>
  <c r="AB372" i="1"/>
  <c r="S373" i="1"/>
  <c r="T373" i="1"/>
  <c r="U373" i="1"/>
  <c r="V373" i="1"/>
  <c r="W373" i="1"/>
  <c r="X373" i="1"/>
  <c r="Y373" i="1"/>
  <c r="Z373" i="1"/>
  <c r="AA373" i="1"/>
  <c r="AB373" i="1"/>
  <c r="S374" i="1"/>
  <c r="T374" i="1"/>
  <c r="AD374" i="1" s="1"/>
  <c r="AC374" i="1" s="1"/>
  <c r="U374" i="1"/>
  <c r="V374" i="1"/>
  <c r="W374" i="1"/>
  <c r="X374" i="1"/>
  <c r="Y374" i="1"/>
  <c r="Z374" i="1"/>
  <c r="AA374" i="1"/>
  <c r="AB374" i="1"/>
  <c r="S375" i="1"/>
  <c r="T375" i="1"/>
  <c r="U375" i="1"/>
  <c r="V375" i="1"/>
  <c r="W375" i="1"/>
  <c r="X375" i="1"/>
  <c r="Y375" i="1"/>
  <c r="Z375" i="1"/>
  <c r="AA375" i="1"/>
  <c r="AB375" i="1"/>
  <c r="S376" i="1"/>
  <c r="T376" i="1"/>
  <c r="U376" i="1"/>
  <c r="V376" i="1"/>
  <c r="W376" i="1"/>
  <c r="X376" i="1"/>
  <c r="Y376" i="1"/>
  <c r="Z376" i="1"/>
  <c r="AA376" i="1"/>
  <c r="AB376" i="1"/>
  <c r="S377" i="1"/>
  <c r="T377" i="1"/>
  <c r="U377" i="1"/>
  <c r="V377" i="1"/>
  <c r="W377" i="1"/>
  <c r="X377" i="1"/>
  <c r="Y377" i="1"/>
  <c r="Z377" i="1"/>
  <c r="AA377" i="1"/>
  <c r="AB377" i="1"/>
  <c r="S378" i="1"/>
  <c r="T378" i="1"/>
  <c r="U378" i="1"/>
  <c r="V378" i="1"/>
  <c r="W378" i="1"/>
  <c r="X378" i="1"/>
  <c r="Y378" i="1"/>
  <c r="Z378" i="1"/>
  <c r="AA378" i="1"/>
  <c r="AB378" i="1"/>
  <c r="S379" i="1"/>
  <c r="T379" i="1"/>
  <c r="U379" i="1"/>
  <c r="V379" i="1"/>
  <c r="W379" i="1"/>
  <c r="X379" i="1"/>
  <c r="Y379" i="1"/>
  <c r="Z379" i="1"/>
  <c r="AA379" i="1"/>
  <c r="AB379" i="1"/>
  <c r="S380" i="1"/>
  <c r="T380" i="1"/>
  <c r="U380" i="1"/>
  <c r="V380" i="1"/>
  <c r="W380" i="1"/>
  <c r="X380" i="1"/>
  <c r="Y380" i="1"/>
  <c r="Z380" i="1"/>
  <c r="AA380" i="1"/>
  <c r="AB380" i="1"/>
  <c r="S381" i="1"/>
  <c r="T381" i="1"/>
  <c r="U381" i="1"/>
  <c r="V381" i="1"/>
  <c r="W381" i="1"/>
  <c r="X381" i="1"/>
  <c r="Y381" i="1"/>
  <c r="Z381" i="1"/>
  <c r="AA381" i="1"/>
  <c r="AB381" i="1"/>
  <c r="S382" i="1"/>
  <c r="T382" i="1"/>
  <c r="U382" i="1"/>
  <c r="V382" i="1"/>
  <c r="W382" i="1"/>
  <c r="X382" i="1"/>
  <c r="Y382" i="1"/>
  <c r="Z382" i="1"/>
  <c r="AA382" i="1"/>
  <c r="AB382" i="1"/>
  <c r="S383" i="1"/>
  <c r="T383" i="1"/>
  <c r="U383" i="1"/>
  <c r="V383" i="1"/>
  <c r="W383" i="1"/>
  <c r="X383" i="1"/>
  <c r="Y383" i="1"/>
  <c r="Z383" i="1"/>
  <c r="AA383" i="1"/>
  <c r="AB383" i="1"/>
  <c r="S384" i="1"/>
  <c r="T384" i="1"/>
  <c r="U384" i="1"/>
  <c r="V384" i="1"/>
  <c r="W384" i="1"/>
  <c r="X384" i="1"/>
  <c r="Y384" i="1"/>
  <c r="Z384" i="1"/>
  <c r="AA384" i="1"/>
  <c r="AB384" i="1"/>
  <c r="S385" i="1"/>
  <c r="T385" i="1"/>
  <c r="U385" i="1"/>
  <c r="V385" i="1"/>
  <c r="W385" i="1"/>
  <c r="X385" i="1"/>
  <c r="Y385" i="1"/>
  <c r="Z385" i="1"/>
  <c r="AA385" i="1"/>
  <c r="AB385" i="1"/>
  <c r="S386" i="1"/>
  <c r="T386" i="1"/>
  <c r="U386" i="1"/>
  <c r="V386" i="1"/>
  <c r="W386" i="1"/>
  <c r="X386" i="1"/>
  <c r="Y386" i="1"/>
  <c r="Z386" i="1"/>
  <c r="AA386" i="1"/>
  <c r="AB386" i="1"/>
  <c r="S387" i="1"/>
  <c r="T387" i="1"/>
  <c r="U387" i="1"/>
  <c r="V387" i="1"/>
  <c r="W387" i="1"/>
  <c r="X387" i="1"/>
  <c r="Y387" i="1"/>
  <c r="Z387" i="1"/>
  <c r="AA387" i="1"/>
  <c r="AB387" i="1"/>
  <c r="S388" i="1"/>
  <c r="T388" i="1"/>
  <c r="U388" i="1"/>
  <c r="V388" i="1"/>
  <c r="W388" i="1"/>
  <c r="X388" i="1"/>
  <c r="Y388" i="1"/>
  <c r="Z388" i="1"/>
  <c r="AA388" i="1"/>
  <c r="AB388" i="1"/>
  <c r="S389" i="1"/>
  <c r="T389" i="1"/>
  <c r="U389" i="1"/>
  <c r="V389" i="1"/>
  <c r="W389" i="1"/>
  <c r="X389" i="1"/>
  <c r="Y389" i="1"/>
  <c r="Z389" i="1"/>
  <c r="AA389" i="1"/>
  <c r="AB389" i="1"/>
  <c r="S390" i="1"/>
  <c r="T390" i="1"/>
  <c r="U390" i="1"/>
  <c r="V390" i="1"/>
  <c r="W390" i="1"/>
  <c r="X390" i="1"/>
  <c r="Y390" i="1"/>
  <c r="Z390" i="1"/>
  <c r="AA390" i="1"/>
  <c r="AB390" i="1"/>
  <c r="S391" i="1"/>
  <c r="T391" i="1"/>
  <c r="U391" i="1"/>
  <c r="V391" i="1"/>
  <c r="W391" i="1"/>
  <c r="X391" i="1"/>
  <c r="Y391" i="1"/>
  <c r="Z391" i="1"/>
  <c r="AA391" i="1"/>
  <c r="AB391" i="1"/>
  <c r="S392" i="1"/>
  <c r="T392" i="1"/>
  <c r="U392" i="1"/>
  <c r="V392" i="1"/>
  <c r="W392" i="1"/>
  <c r="X392" i="1"/>
  <c r="AD392" i="1" s="1"/>
  <c r="AC392" i="1" s="1"/>
  <c r="Y392" i="1"/>
  <c r="Z392" i="1"/>
  <c r="AA392" i="1"/>
  <c r="AB392" i="1"/>
  <c r="S393" i="1"/>
  <c r="T393" i="1"/>
  <c r="U393" i="1"/>
  <c r="V393" i="1"/>
  <c r="W393" i="1"/>
  <c r="X393" i="1"/>
  <c r="Y393" i="1"/>
  <c r="Z393" i="1"/>
  <c r="AA393" i="1"/>
  <c r="AB393" i="1"/>
  <c r="S394" i="1"/>
  <c r="T394" i="1"/>
  <c r="U394" i="1"/>
  <c r="V394" i="1"/>
  <c r="W394" i="1"/>
  <c r="X394" i="1"/>
  <c r="AD394" i="1" s="1"/>
  <c r="AC394" i="1" s="1"/>
  <c r="Y394" i="1"/>
  <c r="Z394" i="1"/>
  <c r="AA394" i="1"/>
  <c r="AB394" i="1"/>
  <c r="S395" i="1"/>
  <c r="T395" i="1"/>
  <c r="U395" i="1"/>
  <c r="V395" i="1"/>
  <c r="W395" i="1"/>
  <c r="X395" i="1"/>
  <c r="Y395" i="1"/>
  <c r="Z395" i="1"/>
  <c r="AA395" i="1"/>
  <c r="AB395" i="1"/>
  <c r="S396" i="1"/>
  <c r="T396" i="1"/>
  <c r="AD396" i="1" s="1"/>
  <c r="AC396" i="1" s="1"/>
  <c r="U396" i="1"/>
  <c r="V396" i="1"/>
  <c r="W396" i="1"/>
  <c r="X396" i="1"/>
  <c r="Y396" i="1"/>
  <c r="Z396" i="1"/>
  <c r="AA396" i="1"/>
  <c r="AB396" i="1"/>
  <c r="S397" i="1"/>
  <c r="T397" i="1"/>
  <c r="U397" i="1"/>
  <c r="V397" i="1"/>
  <c r="W397" i="1"/>
  <c r="X397" i="1"/>
  <c r="Y397" i="1"/>
  <c r="Z397" i="1"/>
  <c r="AA397" i="1"/>
  <c r="AB397" i="1"/>
  <c r="S398" i="1"/>
  <c r="T398" i="1"/>
  <c r="U398" i="1"/>
  <c r="V398" i="1"/>
  <c r="AD398" i="1" s="1"/>
  <c r="AC398" i="1" s="1"/>
  <c r="W398" i="1"/>
  <c r="X398" i="1"/>
  <c r="Y398" i="1"/>
  <c r="Z398" i="1"/>
  <c r="AA398" i="1"/>
  <c r="AB398" i="1"/>
  <c r="S399" i="1"/>
  <c r="T399" i="1"/>
  <c r="U399" i="1"/>
  <c r="V399" i="1"/>
  <c r="W399" i="1"/>
  <c r="X399" i="1"/>
  <c r="Y399" i="1"/>
  <c r="Z399" i="1"/>
  <c r="AA399" i="1"/>
  <c r="AB399" i="1"/>
  <c r="S400" i="1"/>
  <c r="T400" i="1"/>
  <c r="AD400" i="1" s="1"/>
  <c r="AC400" i="1" s="1"/>
  <c r="U400" i="1"/>
  <c r="V400" i="1"/>
  <c r="W400" i="1"/>
  <c r="X400" i="1"/>
  <c r="Y400" i="1"/>
  <c r="Z400" i="1"/>
  <c r="AA400" i="1"/>
  <c r="AB400" i="1"/>
  <c r="S401" i="1"/>
  <c r="T401" i="1"/>
  <c r="U401" i="1"/>
  <c r="V401" i="1"/>
  <c r="W401" i="1"/>
  <c r="X401" i="1"/>
  <c r="Y401" i="1"/>
  <c r="Z401" i="1"/>
  <c r="AA401" i="1"/>
  <c r="AB401" i="1"/>
  <c r="S402" i="1"/>
  <c r="T402" i="1"/>
  <c r="AD402" i="1" s="1"/>
  <c r="AC402" i="1" s="1"/>
  <c r="U402" i="1"/>
  <c r="V402" i="1"/>
  <c r="W402" i="1"/>
  <c r="X402" i="1"/>
  <c r="Y402" i="1"/>
  <c r="Z402" i="1"/>
  <c r="AA402" i="1"/>
  <c r="AB402" i="1"/>
  <c r="S403" i="1"/>
  <c r="T403" i="1"/>
  <c r="U403" i="1"/>
  <c r="V403" i="1"/>
  <c r="W403" i="1"/>
  <c r="X403" i="1"/>
  <c r="Y403" i="1"/>
  <c r="Z403" i="1"/>
  <c r="AA403" i="1"/>
  <c r="AB403" i="1"/>
  <c r="S404" i="1"/>
  <c r="T404" i="1"/>
  <c r="AD404" i="1" s="1"/>
  <c r="AC404" i="1" s="1"/>
  <c r="U404" i="1"/>
  <c r="V404" i="1"/>
  <c r="W404" i="1"/>
  <c r="X404" i="1"/>
  <c r="Y404" i="1"/>
  <c r="Z404" i="1"/>
  <c r="AA404" i="1"/>
  <c r="AB404" i="1"/>
  <c r="S405" i="1"/>
  <c r="T405" i="1"/>
  <c r="AD405" i="1" s="1"/>
  <c r="AC405" i="1" s="1"/>
  <c r="U405" i="1"/>
  <c r="V405" i="1"/>
  <c r="W405" i="1"/>
  <c r="X405" i="1"/>
  <c r="Y405" i="1"/>
  <c r="Z405" i="1"/>
  <c r="AA405" i="1"/>
  <c r="AB405" i="1"/>
  <c r="S406" i="1"/>
  <c r="T406" i="1"/>
  <c r="AD406" i="1" s="1"/>
  <c r="AC406" i="1" s="1"/>
  <c r="U406" i="1"/>
  <c r="V406" i="1"/>
  <c r="W406" i="1"/>
  <c r="X406" i="1"/>
  <c r="Y406" i="1"/>
  <c r="Z406" i="1"/>
  <c r="AA406" i="1"/>
  <c r="AB406" i="1"/>
  <c r="S407" i="1"/>
  <c r="T407" i="1"/>
  <c r="U407" i="1"/>
  <c r="V407" i="1"/>
  <c r="AD407" i="1" s="1"/>
  <c r="AC407" i="1" s="1"/>
  <c r="W407" i="1"/>
  <c r="X407" i="1"/>
  <c r="Y407" i="1"/>
  <c r="Z407" i="1"/>
  <c r="AA407" i="1"/>
  <c r="AB407" i="1"/>
  <c r="S408" i="1"/>
  <c r="T408" i="1"/>
  <c r="AD408" i="1" s="1"/>
  <c r="AC408" i="1" s="1"/>
  <c r="U408" i="1"/>
  <c r="V408" i="1"/>
  <c r="W408" i="1"/>
  <c r="X408" i="1"/>
  <c r="Y408" i="1"/>
  <c r="Z408" i="1"/>
  <c r="AA408" i="1"/>
  <c r="AB408" i="1"/>
  <c r="S409" i="1"/>
  <c r="T409" i="1"/>
  <c r="AD409" i="1" s="1"/>
  <c r="AC409" i="1" s="1"/>
  <c r="U409" i="1"/>
  <c r="V409" i="1"/>
  <c r="W409" i="1"/>
  <c r="X409" i="1"/>
  <c r="Y409" i="1"/>
  <c r="Z409" i="1"/>
  <c r="AA409" i="1"/>
  <c r="AB409" i="1"/>
  <c r="S410" i="1"/>
  <c r="T410" i="1"/>
  <c r="U410" i="1"/>
  <c r="V410" i="1"/>
  <c r="W410" i="1"/>
  <c r="X410" i="1"/>
  <c r="AD410" i="1" s="1"/>
  <c r="AC410" i="1" s="1"/>
  <c r="Y410" i="1"/>
  <c r="Z410" i="1"/>
  <c r="AA410" i="1"/>
  <c r="AB410" i="1"/>
  <c r="S411" i="1"/>
  <c r="T411" i="1"/>
  <c r="U411" i="1"/>
  <c r="V411" i="1"/>
  <c r="W411" i="1"/>
  <c r="X411" i="1"/>
  <c r="Y411" i="1"/>
  <c r="Z411" i="1"/>
  <c r="AA411" i="1"/>
  <c r="AB411" i="1"/>
  <c r="AD411" i="1"/>
  <c r="AC411" i="1" s="1"/>
  <c r="S412" i="1"/>
  <c r="T412" i="1"/>
  <c r="AD412" i="1" s="1"/>
  <c r="AC412" i="1" s="1"/>
  <c r="U412" i="1"/>
  <c r="V412" i="1"/>
  <c r="W412" i="1"/>
  <c r="X412" i="1"/>
  <c r="Y412" i="1"/>
  <c r="Z412" i="1"/>
  <c r="AA412" i="1"/>
  <c r="AB412" i="1"/>
  <c r="S413" i="1"/>
  <c r="T413" i="1"/>
  <c r="AD413" i="1" s="1"/>
  <c r="AC413" i="1" s="1"/>
  <c r="U413" i="1"/>
  <c r="V413" i="1"/>
  <c r="W413" i="1"/>
  <c r="X413" i="1"/>
  <c r="Y413" i="1"/>
  <c r="Z413" i="1"/>
  <c r="AA413" i="1"/>
  <c r="AB413" i="1"/>
  <c r="S414" i="1"/>
  <c r="T414" i="1"/>
  <c r="AD414" i="1" s="1"/>
  <c r="AC414" i="1" s="1"/>
  <c r="U414" i="1"/>
  <c r="V414" i="1"/>
  <c r="W414" i="1"/>
  <c r="X414" i="1"/>
  <c r="Y414" i="1"/>
  <c r="Z414" i="1"/>
  <c r="AA414" i="1"/>
  <c r="AB414" i="1"/>
  <c r="S415" i="1"/>
  <c r="T415" i="1"/>
  <c r="U415" i="1"/>
  <c r="V415" i="1"/>
  <c r="AD415" i="1" s="1"/>
  <c r="AC415" i="1" s="1"/>
  <c r="W415" i="1"/>
  <c r="X415" i="1"/>
  <c r="Y415" i="1"/>
  <c r="Z415" i="1"/>
  <c r="AA415" i="1"/>
  <c r="AB415" i="1"/>
  <c r="S416" i="1"/>
  <c r="T416" i="1"/>
  <c r="AD416" i="1" s="1"/>
  <c r="AC416" i="1" s="1"/>
  <c r="U416" i="1"/>
  <c r="V416" i="1"/>
  <c r="W416" i="1"/>
  <c r="X416" i="1"/>
  <c r="Y416" i="1"/>
  <c r="Z416" i="1"/>
  <c r="AA416" i="1"/>
  <c r="AB416" i="1"/>
  <c r="S417" i="1"/>
  <c r="T417" i="1"/>
  <c r="AD417" i="1" s="1"/>
  <c r="AC417" i="1" s="1"/>
  <c r="U417" i="1"/>
  <c r="V417" i="1"/>
  <c r="W417" i="1"/>
  <c r="X417" i="1"/>
  <c r="Y417" i="1"/>
  <c r="Z417" i="1"/>
  <c r="AA417" i="1"/>
  <c r="AB417" i="1"/>
  <c r="S418" i="1"/>
  <c r="T418" i="1"/>
  <c r="U418" i="1"/>
  <c r="V418" i="1"/>
  <c r="W418" i="1"/>
  <c r="X418" i="1"/>
  <c r="AD418" i="1" s="1"/>
  <c r="AC418" i="1" s="1"/>
  <c r="Y418" i="1"/>
  <c r="Z418" i="1"/>
  <c r="AA418" i="1"/>
  <c r="AB418" i="1"/>
  <c r="S419" i="1"/>
  <c r="T419" i="1"/>
  <c r="U419" i="1"/>
  <c r="V419" i="1"/>
  <c r="W419" i="1"/>
  <c r="X419" i="1"/>
  <c r="Y419" i="1"/>
  <c r="Z419" i="1"/>
  <c r="AA419" i="1"/>
  <c r="AB419" i="1"/>
  <c r="AD419" i="1"/>
  <c r="AC419" i="1" s="1"/>
  <c r="S420" i="1"/>
  <c r="T420" i="1"/>
  <c r="AD420" i="1" s="1"/>
  <c r="AC420" i="1" s="1"/>
  <c r="U420" i="1"/>
  <c r="V420" i="1"/>
  <c r="W420" i="1"/>
  <c r="X420" i="1"/>
  <c r="Y420" i="1"/>
  <c r="Z420" i="1"/>
  <c r="AA420" i="1"/>
  <c r="AB420" i="1"/>
  <c r="S421" i="1"/>
  <c r="T421" i="1"/>
  <c r="AD421" i="1" s="1"/>
  <c r="AC421" i="1" s="1"/>
  <c r="U421" i="1"/>
  <c r="V421" i="1"/>
  <c r="W421" i="1"/>
  <c r="X421" i="1"/>
  <c r="Y421" i="1"/>
  <c r="Z421" i="1"/>
  <c r="AA421" i="1"/>
  <c r="AB421" i="1"/>
  <c r="S422" i="1"/>
  <c r="T422" i="1"/>
  <c r="AD422" i="1" s="1"/>
  <c r="AC422" i="1" s="1"/>
  <c r="U422" i="1"/>
  <c r="V422" i="1"/>
  <c r="W422" i="1"/>
  <c r="X422" i="1"/>
  <c r="Y422" i="1"/>
  <c r="Z422" i="1"/>
  <c r="AA422" i="1"/>
  <c r="AB422" i="1"/>
  <c r="S423" i="1"/>
  <c r="T423" i="1"/>
  <c r="U423" i="1"/>
  <c r="V423" i="1"/>
  <c r="AD423" i="1" s="1"/>
  <c r="AC423" i="1" s="1"/>
  <c r="W423" i="1"/>
  <c r="X423" i="1"/>
  <c r="Y423" i="1"/>
  <c r="Z423" i="1"/>
  <c r="AA423" i="1"/>
  <c r="AB423" i="1"/>
  <c r="S424" i="1"/>
  <c r="T424" i="1"/>
  <c r="AD424" i="1" s="1"/>
  <c r="AC424" i="1" s="1"/>
  <c r="U424" i="1"/>
  <c r="V424" i="1"/>
  <c r="W424" i="1"/>
  <c r="X424" i="1"/>
  <c r="Y424" i="1"/>
  <c r="Z424" i="1"/>
  <c r="AA424" i="1"/>
  <c r="AB424" i="1"/>
  <c r="S425" i="1"/>
  <c r="T425" i="1"/>
  <c r="AD425" i="1" s="1"/>
  <c r="AC425" i="1" s="1"/>
  <c r="U425" i="1"/>
  <c r="V425" i="1"/>
  <c r="W425" i="1"/>
  <c r="X425" i="1"/>
  <c r="Y425" i="1"/>
  <c r="Z425" i="1"/>
  <c r="AA425" i="1"/>
  <c r="AB425" i="1"/>
  <c r="S426" i="1"/>
  <c r="T426" i="1"/>
  <c r="U426" i="1"/>
  <c r="V426" i="1"/>
  <c r="W426" i="1"/>
  <c r="X426" i="1"/>
  <c r="AD426" i="1" s="1"/>
  <c r="AC426" i="1" s="1"/>
  <c r="Y426" i="1"/>
  <c r="Z426" i="1"/>
  <c r="AA426" i="1"/>
  <c r="AB426" i="1"/>
  <c r="S427" i="1"/>
  <c r="T427" i="1"/>
  <c r="U427" i="1"/>
  <c r="V427" i="1"/>
  <c r="W427" i="1"/>
  <c r="X427" i="1"/>
  <c r="Y427" i="1"/>
  <c r="Z427" i="1"/>
  <c r="AA427" i="1"/>
  <c r="AB427" i="1"/>
  <c r="AD427" i="1"/>
  <c r="AC427" i="1" s="1"/>
  <c r="S428" i="1"/>
  <c r="T428" i="1"/>
  <c r="AD428" i="1" s="1"/>
  <c r="AC428" i="1" s="1"/>
  <c r="U428" i="1"/>
  <c r="V428" i="1"/>
  <c r="W428" i="1"/>
  <c r="X428" i="1"/>
  <c r="Y428" i="1"/>
  <c r="Z428" i="1"/>
  <c r="AA428" i="1"/>
  <c r="AB428" i="1"/>
  <c r="S429" i="1"/>
  <c r="T429" i="1"/>
  <c r="AD429" i="1" s="1"/>
  <c r="AC429" i="1" s="1"/>
  <c r="U429" i="1"/>
  <c r="V429" i="1"/>
  <c r="W429" i="1"/>
  <c r="X429" i="1"/>
  <c r="Y429" i="1"/>
  <c r="Z429" i="1"/>
  <c r="AA429" i="1"/>
  <c r="AB429" i="1"/>
  <c r="S430" i="1"/>
  <c r="T430" i="1"/>
  <c r="AD430" i="1" s="1"/>
  <c r="AC430" i="1" s="1"/>
  <c r="U430" i="1"/>
  <c r="V430" i="1"/>
  <c r="W430" i="1"/>
  <c r="X430" i="1"/>
  <c r="Y430" i="1"/>
  <c r="Z430" i="1"/>
  <c r="AA430" i="1"/>
  <c r="AB430" i="1"/>
  <c r="S431" i="1"/>
  <c r="T431" i="1"/>
  <c r="U431" i="1"/>
  <c r="V431" i="1"/>
  <c r="AD431" i="1" s="1"/>
  <c r="AC431" i="1" s="1"/>
  <c r="W431" i="1"/>
  <c r="X431" i="1"/>
  <c r="Y431" i="1"/>
  <c r="Z431" i="1"/>
  <c r="AA431" i="1"/>
  <c r="AB431" i="1"/>
  <c r="S432" i="1"/>
  <c r="T432" i="1"/>
  <c r="AD432" i="1" s="1"/>
  <c r="AC432" i="1" s="1"/>
  <c r="U432" i="1"/>
  <c r="V432" i="1"/>
  <c r="W432" i="1"/>
  <c r="X432" i="1"/>
  <c r="Y432" i="1"/>
  <c r="Z432" i="1"/>
  <c r="AA432" i="1"/>
  <c r="AB432" i="1"/>
  <c r="S433" i="1"/>
  <c r="T433" i="1"/>
  <c r="AD433" i="1" s="1"/>
  <c r="AC433" i="1" s="1"/>
  <c r="U433" i="1"/>
  <c r="V433" i="1"/>
  <c r="W433" i="1"/>
  <c r="X433" i="1"/>
  <c r="Y433" i="1"/>
  <c r="Z433" i="1"/>
  <c r="AA433" i="1"/>
  <c r="AB433" i="1"/>
  <c r="S434" i="1"/>
  <c r="T434" i="1"/>
  <c r="U434" i="1"/>
  <c r="V434" i="1"/>
  <c r="W434" i="1"/>
  <c r="X434" i="1"/>
  <c r="AD434" i="1" s="1"/>
  <c r="AC434" i="1" s="1"/>
  <c r="Y434" i="1"/>
  <c r="Z434" i="1"/>
  <c r="AA434" i="1"/>
  <c r="AB434" i="1"/>
  <c r="S435" i="1"/>
  <c r="T435" i="1"/>
  <c r="U435" i="1"/>
  <c r="V435" i="1"/>
  <c r="W435" i="1"/>
  <c r="X435" i="1"/>
  <c r="Y435" i="1"/>
  <c r="Z435" i="1"/>
  <c r="AA435" i="1"/>
  <c r="AB435" i="1"/>
  <c r="AD435" i="1"/>
  <c r="AC435" i="1" s="1"/>
  <c r="S436" i="1"/>
  <c r="T436" i="1"/>
  <c r="AD436" i="1" s="1"/>
  <c r="AC436" i="1" s="1"/>
  <c r="U436" i="1"/>
  <c r="V436" i="1"/>
  <c r="W436" i="1"/>
  <c r="X436" i="1"/>
  <c r="Y436" i="1"/>
  <c r="Z436" i="1"/>
  <c r="AA436" i="1"/>
  <c r="AB436" i="1"/>
  <c r="S437" i="1"/>
  <c r="T437" i="1"/>
  <c r="AD437" i="1" s="1"/>
  <c r="AC437" i="1" s="1"/>
  <c r="U437" i="1"/>
  <c r="V437" i="1"/>
  <c r="W437" i="1"/>
  <c r="X437" i="1"/>
  <c r="Y437" i="1"/>
  <c r="Z437" i="1"/>
  <c r="AA437" i="1"/>
  <c r="AB437" i="1"/>
  <c r="S438" i="1"/>
  <c r="T438" i="1"/>
  <c r="AD438" i="1" s="1"/>
  <c r="AC438" i="1" s="1"/>
  <c r="U438" i="1"/>
  <c r="V438" i="1"/>
  <c r="W438" i="1"/>
  <c r="X438" i="1"/>
  <c r="Y438" i="1"/>
  <c r="Z438" i="1"/>
  <c r="AA438" i="1"/>
  <c r="AB438" i="1"/>
  <c r="S439" i="1"/>
  <c r="T439" i="1"/>
  <c r="U439" i="1"/>
  <c r="V439" i="1"/>
  <c r="AD439" i="1" s="1"/>
  <c r="AC439" i="1" s="1"/>
  <c r="W439" i="1"/>
  <c r="X439" i="1"/>
  <c r="Y439" i="1"/>
  <c r="Z439" i="1"/>
  <c r="AA439" i="1"/>
  <c r="AB439" i="1"/>
  <c r="S440" i="1"/>
  <c r="T440" i="1"/>
  <c r="AD440" i="1" s="1"/>
  <c r="AC440" i="1" s="1"/>
  <c r="U440" i="1"/>
  <c r="V440" i="1"/>
  <c r="W440" i="1"/>
  <c r="X440" i="1"/>
  <c r="Y440" i="1"/>
  <c r="Z440" i="1"/>
  <c r="AA440" i="1"/>
  <c r="AB440" i="1"/>
  <c r="S441" i="1"/>
  <c r="T441" i="1"/>
  <c r="AD441" i="1" s="1"/>
  <c r="AC441" i="1" s="1"/>
  <c r="U441" i="1"/>
  <c r="V441" i="1"/>
  <c r="W441" i="1"/>
  <c r="X441" i="1"/>
  <c r="Y441" i="1"/>
  <c r="Z441" i="1"/>
  <c r="AA441" i="1"/>
  <c r="AB441" i="1"/>
  <c r="S442" i="1"/>
  <c r="T442" i="1"/>
  <c r="U442" i="1"/>
  <c r="V442" i="1"/>
  <c r="W442" i="1"/>
  <c r="X442" i="1"/>
  <c r="AD442" i="1" s="1"/>
  <c r="AC442" i="1" s="1"/>
  <c r="Y442" i="1"/>
  <c r="Z442" i="1"/>
  <c r="AA442" i="1"/>
  <c r="AB442" i="1"/>
  <c r="S443" i="1"/>
  <c r="T443" i="1"/>
  <c r="U443" i="1"/>
  <c r="V443" i="1"/>
  <c r="W443" i="1"/>
  <c r="X443" i="1"/>
  <c r="Y443" i="1"/>
  <c r="Z443" i="1"/>
  <c r="AA443" i="1"/>
  <c r="AB443" i="1"/>
  <c r="AD443" i="1"/>
  <c r="AC443" i="1" s="1"/>
  <c r="S444" i="1"/>
  <c r="T444" i="1"/>
  <c r="AD444" i="1" s="1"/>
  <c r="AC444" i="1" s="1"/>
  <c r="U444" i="1"/>
  <c r="V444" i="1"/>
  <c r="W444" i="1"/>
  <c r="X444" i="1"/>
  <c r="Y444" i="1"/>
  <c r="Z444" i="1"/>
  <c r="AA444" i="1"/>
  <c r="AB444" i="1"/>
  <c r="S445" i="1"/>
  <c r="T445" i="1"/>
  <c r="AD445" i="1" s="1"/>
  <c r="AC445" i="1" s="1"/>
  <c r="U445" i="1"/>
  <c r="V445" i="1"/>
  <c r="W445" i="1"/>
  <c r="X445" i="1"/>
  <c r="Y445" i="1"/>
  <c r="Z445" i="1"/>
  <c r="AA445" i="1"/>
  <c r="AB445" i="1"/>
  <c r="S446" i="1"/>
  <c r="T446" i="1"/>
  <c r="AD446" i="1" s="1"/>
  <c r="AC446" i="1" s="1"/>
  <c r="U446" i="1"/>
  <c r="V446" i="1"/>
  <c r="W446" i="1"/>
  <c r="X446" i="1"/>
  <c r="Y446" i="1"/>
  <c r="Z446" i="1"/>
  <c r="AA446" i="1"/>
  <c r="AB446" i="1"/>
  <c r="S447" i="1"/>
  <c r="T447" i="1"/>
  <c r="U447" i="1"/>
  <c r="V447" i="1"/>
  <c r="W447" i="1"/>
  <c r="X447" i="1"/>
  <c r="AD447" i="1" s="1"/>
  <c r="AC447" i="1" s="1"/>
  <c r="Y447" i="1"/>
  <c r="Z447" i="1"/>
  <c r="AA447" i="1"/>
  <c r="AB447" i="1"/>
  <c r="S448" i="1"/>
  <c r="T448" i="1"/>
  <c r="U448" i="1"/>
  <c r="AD448" i="1" s="1"/>
  <c r="AC448" i="1" s="1"/>
  <c r="V448" i="1"/>
  <c r="W448" i="1"/>
  <c r="X448" i="1"/>
  <c r="Y448" i="1"/>
  <c r="Z448" i="1"/>
  <c r="AA448" i="1"/>
  <c r="AB448" i="1"/>
  <c r="S449" i="1"/>
  <c r="T449" i="1"/>
  <c r="U449" i="1"/>
  <c r="V449" i="1"/>
  <c r="AD449" i="1" s="1"/>
  <c r="AC449" i="1" s="1"/>
  <c r="W449" i="1"/>
  <c r="X449" i="1"/>
  <c r="Y449" i="1"/>
  <c r="Z449" i="1"/>
  <c r="AA449" i="1"/>
  <c r="AB449" i="1"/>
  <c r="S450" i="1"/>
  <c r="T450" i="1"/>
  <c r="U450" i="1"/>
  <c r="V450" i="1"/>
  <c r="W450" i="1"/>
  <c r="X450" i="1"/>
  <c r="Y450" i="1"/>
  <c r="Z450" i="1"/>
  <c r="AA450" i="1"/>
  <c r="AB450" i="1"/>
  <c r="AD450" i="1"/>
  <c r="AC450" i="1" s="1"/>
  <c r="S451" i="1"/>
  <c r="T451" i="1"/>
  <c r="AD451" i="1" s="1"/>
  <c r="AC451" i="1" s="1"/>
  <c r="U451" i="1"/>
  <c r="V451" i="1"/>
  <c r="W451" i="1"/>
  <c r="X451" i="1"/>
  <c r="Y451" i="1"/>
  <c r="Z451" i="1"/>
  <c r="AA451" i="1"/>
  <c r="AB451" i="1"/>
  <c r="S452" i="1"/>
  <c r="AD452" i="1" s="1"/>
  <c r="AC452" i="1" s="1"/>
  <c r="T452" i="1"/>
  <c r="U452" i="1"/>
  <c r="V452" i="1"/>
  <c r="W452" i="1"/>
  <c r="X452" i="1"/>
  <c r="Y452" i="1"/>
  <c r="Z452" i="1"/>
  <c r="AA452" i="1"/>
  <c r="AB452" i="1"/>
  <c r="S453" i="1"/>
  <c r="T453" i="1"/>
  <c r="AD453" i="1" s="1"/>
  <c r="AC453" i="1" s="1"/>
  <c r="U453" i="1"/>
  <c r="V453" i="1"/>
  <c r="W453" i="1"/>
  <c r="X453" i="1"/>
  <c r="Y453" i="1"/>
  <c r="Z453" i="1"/>
  <c r="AA453" i="1"/>
  <c r="AB453" i="1"/>
  <c r="S454" i="1"/>
  <c r="T454" i="1"/>
  <c r="U454" i="1"/>
  <c r="AD454" i="1" s="1"/>
  <c r="AC454" i="1" s="1"/>
  <c r="V454" i="1"/>
  <c r="W454" i="1"/>
  <c r="X454" i="1"/>
  <c r="Y454" i="1"/>
  <c r="Z454" i="1"/>
  <c r="AA454" i="1"/>
  <c r="AB454" i="1"/>
  <c r="S455" i="1"/>
  <c r="T455" i="1"/>
  <c r="AD455" i="1" s="1"/>
  <c r="AC455" i="1" s="1"/>
  <c r="U455" i="1"/>
  <c r="V455" i="1"/>
  <c r="W455" i="1"/>
  <c r="X455" i="1"/>
  <c r="Y455" i="1"/>
  <c r="Z455" i="1"/>
  <c r="AA455" i="1"/>
  <c r="AB455" i="1"/>
  <c r="S456" i="1"/>
  <c r="T456" i="1"/>
  <c r="U456" i="1"/>
  <c r="V456" i="1"/>
  <c r="W456" i="1"/>
  <c r="X456" i="1"/>
  <c r="Y456" i="1"/>
  <c r="Z456" i="1"/>
  <c r="AA456" i="1"/>
  <c r="AB456" i="1"/>
  <c r="AD456" i="1"/>
  <c r="AC456" i="1" s="1"/>
  <c r="S457" i="1"/>
  <c r="T457" i="1"/>
  <c r="U457" i="1"/>
  <c r="V457" i="1"/>
  <c r="W457" i="1"/>
  <c r="X457" i="1"/>
  <c r="Y457" i="1"/>
  <c r="Z457" i="1"/>
  <c r="AA457" i="1"/>
  <c r="AB457" i="1"/>
  <c r="AD457" i="1"/>
  <c r="AC457" i="1" s="1"/>
  <c r="S458" i="1"/>
  <c r="AD458" i="1" s="1"/>
  <c r="AC458" i="1" s="1"/>
  <c r="T458" i="1"/>
  <c r="U458" i="1"/>
  <c r="V458" i="1"/>
  <c r="W458" i="1"/>
  <c r="X458" i="1"/>
  <c r="Y458" i="1"/>
  <c r="Z458" i="1"/>
  <c r="AA458" i="1"/>
  <c r="AB458" i="1"/>
  <c r="S459" i="1"/>
  <c r="AD459" i="1" s="1"/>
  <c r="AC459" i="1" s="1"/>
  <c r="T459" i="1"/>
  <c r="U459" i="1"/>
  <c r="V459" i="1"/>
  <c r="W459" i="1"/>
  <c r="X459" i="1"/>
  <c r="Y459" i="1"/>
  <c r="Z459" i="1"/>
  <c r="AA459" i="1"/>
  <c r="AB459" i="1"/>
  <c r="S460" i="1"/>
  <c r="AD460" i="1" s="1"/>
  <c r="AC460" i="1" s="1"/>
  <c r="T460" i="1"/>
  <c r="U460" i="1"/>
  <c r="V460" i="1"/>
  <c r="W460" i="1"/>
  <c r="X460" i="1"/>
  <c r="Y460" i="1"/>
  <c r="Z460" i="1"/>
  <c r="AA460" i="1"/>
  <c r="AB460" i="1"/>
  <c r="S461" i="1"/>
  <c r="T461" i="1"/>
  <c r="AD461" i="1" s="1"/>
  <c r="AC461" i="1" s="1"/>
  <c r="U461" i="1"/>
  <c r="V461" i="1"/>
  <c r="W461" i="1"/>
  <c r="X461" i="1"/>
  <c r="Y461" i="1"/>
  <c r="Z461" i="1"/>
  <c r="AA461" i="1"/>
  <c r="AB461" i="1"/>
  <c r="S462" i="1"/>
  <c r="T462" i="1"/>
  <c r="AD462" i="1" s="1"/>
  <c r="AC462" i="1" s="1"/>
  <c r="U462" i="1"/>
  <c r="V462" i="1"/>
  <c r="W462" i="1"/>
  <c r="X462" i="1"/>
  <c r="Y462" i="1"/>
  <c r="Z462" i="1"/>
  <c r="AA462" i="1"/>
  <c r="AB462" i="1"/>
  <c r="S463" i="1"/>
  <c r="T463" i="1"/>
  <c r="U463" i="1"/>
  <c r="V463" i="1"/>
  <c r="W463" i="1"/>
  <c r="X463" i="1"/>
  <c r="AD463" i="1" s="1"/>
  <c r="AC463" i="1" s="1"/>
  <c r="Y463" i="1"/>
  <c r="Z463" i="1"/>
  <c r="AA463" i="1"/>
  <c r="AB463" i="1"/>
  <c r="S464" i="1"/>
  <c r="T464" i="1"/>
  <c r="U464" i="1"/>
  <c r="AD464" i="1" s="1"/>
  <c r="AC464" i="1" s="1"/>
  <c r="V464" i="1"/>
  <c r="W464" i="1"/>
  <c r="X464" i="1"/>
  <c r="Y464" i="1"/>
  <c r="Z464" i="1"/>
  <c r="AA464" i="1"/>
  <c r="AB464" i="1"/>
  <c r="S465" i="1"/>
  <c r="T465" i="1"/>
  <c r="U465" i="1"/>
  <c r="V465" i="1"/>
  <c r="W465" i="1"/>
  <c r="X465" i="1"/>
  <c r="Y465" i="1"/>
  <c r="AD465" i="1" s="1"/>
  <c r="AC465" i="1" s="1"/>
  <c r="Z465" i="1"/>
  <c r="AA465" i="1"/>
  <c r="AB465" i="1"/>
  <c r="S466" i="1"/>
  <c r="T466" i="1"/>
  <c r="U466" i="1"/>
  <c r="AD466" i="1" s="1"/>
  <c r="AC466" i="1" s="1"/>
  <c r="V466" i="1"/>
  <c r="W466" i="1"/>
  <c r="X466" i="1"/>
  <c r="Y466" i="1"/>
  <c r="Z466" i="1"/>
  <c r="AA466" i="1"/>
  <c r="AB466" i="1"/>
  <c r="S467" i="1"/>
  <c r="T467" i="1"/>
  <c r="U467" i="1"/>
  <c r="V467" i="1"/>
  <c r="W467" i="1"/>
  <c r="X467" i="1"/>
  <c r="Y467" i="1"/>
  <c r="AD467" i="1" s="1"/>
  <c r="AC467" i="1" s="1"/>
  <c r="Z467" i="1"/>
  <c r="AA467" i="1"/>
  <c r="AB467" i="1"/>
  <c r="S468" i="1"/>
  <c r="T468" i="1"/>
  <c r="U468" i="1"/>
  <c r="AD468" i="1" s="1"/>
  <c r="AC468" i="1" s="1"/>
  <c r="V468" i="1"/>
  <c r="W468" i="1"/>
  <c r="X468" i="1"/>
  <c r="Y468" i="1"/>
  <c r="Z468" i="1"/>
  <c r="AA468" i="1"/>
  <c r="AB468" i="1"/>
  <c r="S469" i="1"/>
  <c r="T469" i="1"/>
  <c r="U469" i="1"/>
  <c r="V469" i="1"/>
  <c r="W469" i="1"/>
  <c r="X469" i="1"/>
  <c r="Y469" i="1"/>
  <c r="AD469" i="1" s="1"/>
  <c r="AC469" i="1" s="1"/>
  <c r="Z469" i="1"/>
  <c r="AA469" i="1"/>
  <c r="AB469" i="1"/>
  <c r="S470" i="1"/>
  <c r="T470" i="1"/>
  <c r="U470" i="1"/>
  <c r="AD470" i="1" s="1"/>
  <c r="AC470" i="1" s="1"/>
  <c r="V470" i="1"/>
  <c r="W470" i="1"/>
  <c r="X470" i="1"/>
  <c r="Y470" i="1"/>
  <c r="Z470" i="1"/>
  <c r="AA470" i="1"/>
  <c r="AB470" i="1"/>
  <c r="S471" i="1"/>
  <c r="T471" i="1"/>
  <c r="U471" i="1"/>
  <c r="V471" i="1"/>
  <c r="W471" i="1"/>
  <c r="X471" i="1"/>
  <c r="Y471" i="1"/>
  <c r="AD471" i="1" s="1"/>
  <c r="AC471" i="1" s="1"/>
  <c r="Z471" i="1"/>
  <c r="AA471" i="1"/>
  <c r="AB471" i="1"/>
  <c r="S472" i="1"/>
  <c r="T472" i="1"/>
  <c r="U472" i="1"/>
  <c r="AD472" i="1" s="1"/>
  <c r="AC472" i="1" s="1"/>
  <c r="V472" i="1"/>
  <c r="W472" i="1"/>
  <c r="X472" i="1"/>
  <c r="Y472" i="1"/>
  <c r="Z472" i="1"/>
  <c r="AA472" i="1"/>
  <c r="AB472" i="1"/>
  <c r="S473" i="1"/>
  <c r="T473" i="1"/>
  <c r="U473" i="1"/>
  <c r="V473" i="1"/>
  <c r="W473" i="1"/>
  <c r="X473" i="1"/>
  <c r="Y473" i="1"/>
  <c r="AD473" i="1" s="1"/>
  <c r="AC473" i="1" s="1"/>
  <c r="Z473" i="1"/>
  <c r="AA473" i="1"/>
  <c r="AB473" i="1"/>
  <c r="S474" i="1"/>
  <c r="T474" i="1"/>
  <c r="U474" i="1"/>
  <c r="AD474" i="1" s="1"/>
  <c r="AC474" i="1" s="1"/>
  <c r="V474" i="1"/>
  <c r="W474" i="1"/>
  <c r="X474" i="1"/>
  <c r="Y474" i="1"/>
  <c r="Z474" i="1"/>
  <c r="AA474" i="1"/>
  <c r="AB474" i="1"/>
  <c r="S475" i="1"/>
  <c r="T475" i="1"/>
  <c r="U475" i="1"/>
  <c r="V475" i="1"/>
  <c r="W475" i="1"/>
  <c r="X475" i="1"/>
  <c r="Y475" i="1"/>
  <c r="AD475" i="1" s="1"/>
  <c r="AC475" i="1" s="1"/>
  <c r="Z475" i="1"/>
  <c r="AA475" i="1"/>
  <c r="AB475" i="1"/>
  <c r="S476" i="1"/>
  <c r="T476" i="1"/>
  <c r="U476" i="1"/>
  <c r="AD476" i="1" s="1"/>
  <c r="AC476" i="1" s="1"/>
  <c r="V476" i="1"/>
  <c r="W476" i="1"/>
  <c r="X476" i="1"/>
  <c r="Y476" i="1"/>
  <c r="Z476" i="1"/>
  <c r="AA476" i="1"/>
  <c r="AB476" i="1"/>
  <c r="S477" i="1"/>
  <c r="T477" i="1"/>
  <c r="U477" i="1"/>
  <c r="V477" i="1"/>
  <c r="W477" i="1"/>
  <c r="X477" i="1"/>
  <c r="Y477" i="1"/>
  <c r="AD477" i="1" s="1"/>
  <c r="AC477" i="1" s="1"/>
  <c r="Z477" i="1"/>
  <c r="AA477" i="1"/>
  <c r="AB477" i="1"/>
  <c r="S478" i="1"/>
  <c r="T478" i="1"/>
  <c r="U478" i="1"/>
  <c r="AD478" i="1" s="1"/>
  <c r="AC478" i="1" s="1"/>
  <c r="V478" i="1"/>
  <c r="W478" i="1"/>
  <c r="X478" i="1"/>
  <c r="Y478" i="1"/>
  <c r="Z478" i="1"/>
  <c r="AA478" i="1"/>
  <c r="AB478" i="1"/>
  <c r="S479" i="1"/>
  <c r="T479" i="1"/>
  <c r="U479" i="1"/>
  <c r="V479" i="1"/>
  <c r="W479" i="1"/>
  <c r="X479" i="1"/>
  <c r="Y479" i="1"/>
  <c r="AD479" i="1" s="1"/>
  <c r="AC479" i="1" s="1"/>
  <c r="Z479" i="1"/>
  <c r="AA479" i="1"/>
  <c r="AB479" i="1"/>
  <c r="S480" i="1"/>
  <c r="T480" i="1"/>
  <c r="U480" i="1"/>
  <c r="AD480" i="1" s="1"/>
  <c r="AC480" i="1" s="1"/>
  <c r="V480" i="1"/>
  <c r="W480" i="1"/>
  <c r="X480" i="1"/>
  <c r="Y480" i="1"/>
  <c r="Z480" i="1"/>
  <c r="AA480" i="1"/>
  <c r="AB480" i="1"/>
  <c r="S481" i="1"/>
  <c r="T481" i="1"/>
  <c r="U481" i="1"/>
  <c r="V481" i="1"/>
  <c r="W481" i="1"/>
  <c r="X481" i="1"/>
  <c r="Y481" i="1"/>
  <c r="AD481" i="1" s="1"/>
  <c r="AC481" i="1" s="1"/>
  <c r="Z481" i="1"/>
  <c r="AA481" i="1"/>
  <c r="AB481" i="1"/>
  <c r="S482" i="1"/>
  <c r="T482" i="1"/>
  <c r="U482" i="1"/>
  <c r="AD482" i="1" s="1"/>
  <c r="AC482" i="1" s="1"/>
  <c r="V482" i="1"/>
  <c r="W482" i="1"/>
  <c r="X482" i="1"/>
  <c r="Y482" i="1"/>
  <c r="Z482" i="1"/>
  <c r="AA482" i="1"/>
  <c r="AB482" i="1"/>
  <c r="S483" i="1"/>
  <c r="T483" i="1"/>
  <c r="U483" i="1"/>
  <c r="V483" i="1"/>
  <c r="W483" i="1"/>
  <c r="X483" i="1"/>
  <c r="Y483" i="1"/>
  <c r="AD483" i="1" s="1"/>
  <c r="AC483" i="1" s="1"/>
  <c r="Z483" i="1"/>
  <c r="AA483" i="1"/>
  <c r="AB483" i="1"/>
  <c r="S484" i="1"/>
  <c r="T484" i="1"/>
  <c r="U484" i="1"/>
  <c r="AD484" i="1" s="1"/>
  <c r="V484" i="1"/>
  <c r="W484" i="1"/>
  <c r="X484" i="1"/>
  <c r="Y484" i="1"/>
  <c r="Z484" i="1"/>
  <c r="AA484" i="1"/>
  <c r="AB484" i="1"/>
  <c r="AC484" i="1"/>
  <c r="S485" i="1"/>
  <c r="T485" i="1"/>
  <c r="U485" i="1"/>
  <c r="V485" i="1"/>
  <c r="W485" i="1"/>
  <c r="X485" i="1"/>
  <c r="Y485" i="1"/>
  <c r="AD485" i="1" s="1"/>
  <c r="AC485" i="1" s="1"/>
  <c r="Z485" i="1"/>
  <c r="AA485" i="1"/>
  <c r="AB485" i="1"/>
  <c r="S486" i="1"/>
  <c r="T486" i="1"/>
  <c r="U486" i="1"/>
  <c r="AD486" i="1" s="1"/>
  <c r="V486" i="1"/>
  <c r="W486" i="1"/>
  <c r="X486" i="1"/>
  <c r="Y486" i="1"/>
  <c r="Z486" i="1"/>
  <c r="AA486" i="1"/>
  <c r="AB486" i="1"/>
  <c r="AC486" i="1"/>
  <c r="S487" i="1"/>
  <c r="T487" i="1"/>
  <c r="U487" i="1"/>
  <c r="V487" i="1"/>
  <c r="W487" i="1"/>
  <c r="X487" i="1"/>
  <c r="Y487" i="1"/>
  <c r="AD487" i="1" s="1"/>
  <c r="AC487" i="1" s="1"/>
  <c r="Z487" i="1"/>
  <c r="AA487" i="1"/>
  <c r="AB487" i="1"/>
  <c r="S488" i="1"/>
  <c r="T488" i="1"/>
  <c r="U488" i="1"/>
  <c r="AD488" i="1" s="1"/>
  <c r="V488" i="1"/>
  <c r="W488" i="1"/>
  <c r="X488" i="1"/>
  <c r="Y488" i="1"/>
  <c r="Z488" i="1"/>
  <c r="AA488" i="1"/>
  <c r="AB488" i="1"/>
  <c r="AC488" i="1"/>
  <c r="S489" i="1"/>
  <c r="T489" i="1"/>
  <c r="U489" i="1"/>
  <c r="V489" i="1"/>
  <c r="W489" i="1"/>
  <c r="X489" i="1"/>
  <c r="Y489" i="1"/>
  <c r="AD489" i="1" s="1"/>
  <c r="AC489" i="1" s="1"/>
  <c r="Z489" i="1"/>
  <c r="AA489" i="1"/>
  <c r="AB489" i="1"/>
  <c r="S490" i="1"/>
  <c r="T490" i="1"/>
  <c r="U490" i="1"/>
  <c r="AD490" i="1" s="1"/>
  <c r="V490" i="1"/>
  <c r="W490" i="1"/>
  <c r="X490" i="1"/>
  <c r="Y490" i="1"/>
  <c r="Z490" i="1"/>
  <c r="AA490" i="1"/>
  <c r="AB490" i="1"/>
  <c r="AC490" i="1"/>
  <c r="S491" i="1"/>
  <c r="T491" i="1"/>
  <c r="U491" i="1"/>
  <c r="V491" i="1"/>
  <c r="W491" i="1"/>
  <c r="X491" i="1"/>
  <c r="Y491" i="1"/>
  <c r="AD491" i="1" s="1"/>
  <c r="AC491" i="1" s="1"/>
  <c r="Z491" i="1"/>
  <c r="AA491" i="1"/>
  <c r="AB491" i="1"/>
  <c r="S492" i="1"/>
  <c r="T492" i="1"/>
  <c r="U492" i="1"/>
  <c r="AD492" i="1" s="1"/>
  <c r="V492" i="1"/>
  <c r="W492" i="1"/>
  <c r="X492" i="1"/>
  <c r="Y492" i="1"/>
  <c r="Z492" i="1"/>
  <c r="AA492" i="1"/>
  <c r="AB492" i="1"/>
  <c r="AC492" i="1"/>
  <c r="S493" i="1"/>
  <c r="T493" i="1"/>
  <c r="U493" i="1"/>
  <c r="V493" i="1"/>
  <c r="W493" i="1"/>
  <c r="X493" i="1"/>
  <c r="Y493" i="1"/>
  <c r="AD493" i="1" s="1"/>
  <c r="AC493" i="1" s="1"/>
  <c r="Z493" i="1"/>
  <c r="AA493" i="1"/>
  <c r="AB493" i="1"/>
  <c r="S494" i="1"/>
  <c r="T494" i="1"/>
  <c r="U494" i="1"/>
  <c r="AD494" i="1" s="1"/>
  <c r="V494" i="1"/>
  <c r="W494" i="1"/>
  <c r="X494" i="1"/>
  <c r="Y494" i="1"/>
  <c r="Z494" i="1"/>
  <c r="AA494" i="1"/>
  <c r="AB494" i="1"/>
  <c r="AC494" i="1"/>
  <c r="S495" i="1"/>
  <c r="T495" i="1"/>
  <c r="U495" i="1"/>
  <c r="V495" i="1"/>
  <c r="W495" i="1"/>
  <c r="X495" i="1"/>
  <c r="Y495" i="1"/>
  <c r="Z495" i="1"/>
  <c r="AA495" i="1"/>
  <c r="AB495" i="1"/>
  <c r="S496" i="1"/>
  <c r="T496" i="1"/>
  <c r="U496" i="1"/>
  <c r="V496" i="1"/>
  <c r="W496" i="1"/>
  <c r="X496" i="1"/>
  <c r="Y496" i="1"/>
  <c r="Z496" i="1"/>
  <c r="AA496" i="1"/>
  <c r="AB496" i="1"/>
  <c r="S497" i="1"/>
  <c r="T497" i="1"/>
  <c r="U497" i="1"/>
  <c r="V497" i="1"/>
  <c r="W497" i="1"/>
  <c r="X497" i="1"/>
  <c r="Y497" i="1"/>
  <c r="Z497" i="1"/>
  <c r="AA497" i="1"/>
  <c r="AB497" i="1"/>
  <c r="S498" i="1"/>
  <c r="T498" i="1"/>
  <c r="U498" i="1"/>
  <c r="AD498" i="1" s="1"/>
  <c r="V498" i="1"/>
  <c r="W498" i="1"/>
  <c r="X498" i="1"/>
  <c r="Y498" i="1"/>
  <c r="Z498" i="1"/>
  <c r="AA498" i="1"/>
  <c r="AB498" i="1"/>
  <c r="AC498" i="1"/>
  <c r="S499" i="1"/>
  <c r="T499" i="1"/>
  <c r="U499" i="1"/>
  <c r="V499" i="1"/>
  <c r="W499" i="1"/>
  <c r="X499" i="1"/>
  <c r="Y499" i="1"/>
  <c r="Z499" i="1"/>
  <c r="AA499" i="1"/>
  <c r="AB499" i="1"/>
  <c r="S500" i="1"/>
  <c r="T500" i="1"/>
  <c r="U500" i="1"/>
  <c r="AD500" i="1" s="1"/>
  <c r="V500" i="1"/>
  <c r="W500" i="1"/>
  <c r="X500" i="1"/>
  <c r="Y500" i="1"/>
  <c r="Z500" i="1"/>
  <c r="AA500" i="1"/>
  <c r="AB500" i="1"/>
  <c r="AC500" i="1"/>
  <c r="S501" i="1"/>
  <c r="T501" i="1"/>
  <c r="U501" i="1"/>
  <c r="V501" i="1"/>
  <c r="W501" i="1"/>
  <c r="X501" i="1"/>
  <c r="Y501" i="1"/>
  <c r="Z501" i="1"/>
  <c r="AA501" i="1"/>
  <c r="AB501" i="1"/>
  <c r="S502" i="1"/>
  <c r="T502" i="1"/>
  <c r="U502" i="1"/>
  <c r="V502" i="1"/>
  <c r="W502" i="1"/>
  <c r="X502" i="1"/>
  <c r="Y502" i="1"/>
  <c r="Z502" i="1"/>
  <c r="AA502" i="1"/>
  <c r="AB502" i="1"/>
  <c r="S503" i="1"/>
  <c r="T503" i="1"/>
  <c r="U503" i="1"/>
  <c r="V503" i="1"/>
  <c r="W503" i="1"/>
  <c r="X503" i="1"/>
  <c r="Y503" i="1"/>
  <c r="Z503" i="1"/>
  <c r="AA503" i="1"/>
  <c r="AB503" i="1"/>
  <c r="S504" i="1"/>
  <c r="T504" i="1"/>
  <c r="U504" i="1"/>
  <c r="AD504" i="1" s="1"/>
  <c r="V504" i="1"/>
  <c r="W504" i="1"/>
  <c r="X504" i="1"/>
  <c r="Y504" i="1"/>
  <c r="Z504" i="1"/>
  <c r="AA504" i="1"/>
  <c r="AB504" i="1"/>
  <c r="AC504" i="1"/>
  <c r="S505" i="1"/>
  <c r="T505" i="1"/>
  <c r="U505" i="1"/>
  <c r="V505" i="1"/>
  <c r="W505" i="1"/>
  <c r="X505" i="1"/>
  <c r="Y505" i="1"/>
  <c r="Z505" i="1"/>
  <c r="AA505" i="1"/>
  <c r="AB505" i="1"/>
  <c r="S506" i="1"/>
  <c r="T506" i="1"/>
  <c r="U506" i="1"/>
  <c r="AD506" i="1" s="1"/>
  <c r="V506" i="1"/>
  <c r="W506" i="1"/>
  <c r="X506" i="1"/>
  <c r="Y506" i="1"/>
  <c r="Z506" i="1"/>
  <c r="AA506" i="1"/>
  <c r="AB506" i="1"/>
  <c r="AC506" i="1"/>
  <c r="S507" i="1"/>
  <c r="T507" i="1"/>
  <c r="U507" i="1"/>
  <c r="V507" i="1"/>
  <c r="W507" i="1"/>
  <c r="X507" i="1"/>
  <c r="Y507" i="1"/>
  <c r="Z507" i="1"/>
  <c r="AA507" i="1"/>
  <c r="AB507" i="1"/>
  <c r="S508" i="1"/>
  <c r="T508" i="1"/>
  <c r="U508" i="1"/>
  <c r="V508" i="1"/>
  <c r="W508" i="1"/>
  <c r="X508" i="1"/>
  <c r="Y508" i="1"/>
  <c r="Z508" i="1"/>
  <c r="AA508" i="1"/>
  <c r="AB508" i="1"/>
  <c r="S509" i="1"/>
  <c r="T509" i="1"/>
  <c r="U509" i="1"/>
  <c r="V509" i="1"/>
  <c r="W509" i="1"/>
  <c r="X509" i="1"/>
  <c r="Y509" i="1"/>
  <c r="Z509" i="1"/>
  <c r="AA509" i="1"/>
  <c r="AB509" i="1"/>
  <c r="S510" i="1"/>
  <c r="T510" i="1"/>
  <c r="U510" i="1"/>
  <c r="V510" i="1"/>
  <c r="W510" i="1"/>
  <c r="X510" i="1"/>
  <c r="Y510" i="1"/>
  <c r="Z510" i="1"/>
  <c r="AA510" i="1"/>
  <c r="AB510" i="1"/>
  <c r="S511" i="1"/>
  <c r="T511" i="1"/>
  <c r="U511" i="1"/>
  <c r="V511" i="1"/>
  <c r="W511" i="1"/>
  <c r="X511" i="1"/>
  <c r="Y511" i="1"/>
  <c r="Z511" i="1"/>
  <c r="AA511" i="1"/>
  <c r="AB511" i="1"/>
  <c r="S512" i="1"/>
  <c r="T512" i="1"/>
  <c r="U512" i="1"/>
  <c r="V512" i="1"/>
  <c r="W512" i="1"/>
  <c r="X512" i="1"/>
  <c r="Y512" i="1"/>
  <c r="Z512" i="1"/>
  <c r="AA512" i="1"/>
  <c r="AB512" i="1"/>
  <c r="S513" i="1"/>
  <c r="T513" i="1"/>
  <c r="U513" i="1"/>
  <c r="V513" i="1"/>
  <c r="W513" i="1"/>
  <c r="X513" i="1"/>
  <c r="Y513" i="1"/>
  <c r="Z513" i="1"/>
  <c r="AA513" i="1"/>
  <c r="AB513" i="1"/>
  <c r="S514" i="1"/>
  <c r="T514" i="1"/>
  <c r="U514" i="1"/>
  <c r="AD514" i="1" s="1"/>
  <c r="V514" i="1"/>
  <c r="W514" i="1"/>
  <c r="X514" i="1"/>
  <c r="Y514" i="1"/>
  <c r="Z514" i="1"/>
  <c r="AA514" i="1"/>
  <c r="AB514" i="1"/>
  <c r="AC514" i="1"/>
  <c r="S515" i="1"/>
  <c r="T515" i="1"/>
  <c r="U515" i="1"/>
  <c r="V515" i="1"/>
  <c r="W515" i="1"/>
  <c r="X515" i="1"/>
  <c r="Y515" i="1"/>
  <c r="Z515" i="1"/>
  <c r="AA515" i="1"/>
  <c r="AB515" i="1"/>
  <c r="S516" i="1"/>
  <c r="T516" i="1"/>
  <c r="U516" i="1"/>
  <c r="V516" i="1"/>
  <c r="W516" i="1"/>
  <c r="X516" i="1"/>
  <c r="Y516" i="1"/>
  <c r="Z516" i="1"/>
  <c r="AA516" i="1"/>
  <c r="AB516" i="1"/>
  <c r="S517" i="1"/>
  <c r="T517" i="1"/>
  <c r="U517" i="1"/>
  <c r="V517" i="1"/>
  <c r="W517" i="1"/>
  <c r="X517" i="1"/>
  <c r="Y517" i="1"/>
  <c r="Z517" i="1"/>
  <c r="AA517" i="1"/>
  <c r="AB517" i="1"/>
  <c r="S518" i="1"/>
  <c r="T518" i="1"/>
  <c r="U518" i="1"/>
  <c r="V518" i="1"/>
  <c r="W518" i="1"/>
  <c r="X518" i="1"/>
  <c r="Y518" i="1"/>
  <c r="Z518" i="1"/>
  <c r="AA518" i="1"/>
  <c r="AB518" i="1"/>
  <c r="S519" i="1"/>
  <c r="T519" i="1"/>
  <c r="U519" i="1"/>
  <c r="V519" i="1"/>
  <c r="W519" i="1"/>
  <c r="X519" i="1"/>
  <c r="Y519" i="1"/>
  <c r="Z519" i="1"/>
  <c r="AA519" i="1"/>
  <c r="AB519" i="1"/>
  <c r="S520" i="1"/>
  <c r="T520" i="1"/>
  <c r="U520" i="1"/>
  <c r="AD520" i="1" s="1"/>
  <c r="V520" i="1"/>
  <c r="W520" i="1"/>
  <c r="X520" i="1"/>
  <c r="Y520" i="1"/>
  <c r="Z520" i="1"/>
  <c r="AA520" i="1"/>
  <c r="AB520" i="1"/>
  <c r="AC520" i="1"/>
  <c r="S521" i="1"/>
  <c r="T521" i="1"/>
  <c r="U521" i="1"/>
  <c r="V521" i="1"/>
  <c r="W521" i="1"/>
  <c r="X521" i="1"/>
  <c r="Y521" i="1"/>
  <c r="Z521" i="1"/>
  <c r="AA521" i="1"/>
  <c r="AB521" i="1"/>
  <c r="S522" i="1"/>
  <c r="T522" i="1"/>
  <c r="U522" i="1"/>
  <c r="AD522" i="1" s="1"/>
  <c r="V522" i="1"/>
  <c r="W522" i="1"/>
  <c r="X522" i="1"/>
  <c r="Y522" i="1"/>
  <c r="Z522" i="1"/>
  <c r="AA522" i="1"/>
  <c r="AB522" i="1"/>
  <c r="AC522" i="1"/>
  <c r="S523" i="1"/>
  <c r="T523" i="1"/>
  <c r="U523" i="1"/>
  <c r="V523" i="1"/>
  <c r="W523" i="1"/>
  <c r="X523" i="1"/>
  <c r="Y523" i="1"/>
  <c r="Z523" i="1"/>
  <c r="AA523" i="1"/>
  <c r="AB523" i="1"/>
  <c r="S524" i="1"/>
  <c r="T524" i="1"/>
  <c r="U524" i="1"/>
  <c r="V524" i="1"/>
  <c r="W524" i="1"/>
  <c r="X524" i="1"/>
  <c r="Y524" i="1"/>
  <c r="Z524" i="1"/>
  <c r="AA524" i="1"/>
  <c r="AB524" i="1"/>
  <c r="S525" i="1"/>
  <c r="T525" i="1"/>
  <c r="U525" i="1"/>
  <c r="V525" i="1"/>
  <c r="W525" i="1"/>
  <c r="X525" i="1"/>
  <c r="Y525" i="1"/>
  <c r="Z525" i="1"/>
  <c r="AA525" i="1"/>
  <c r="AB525" i="1"/>
  <c r="S526" i="1"/>
  <c r="T526" i="1"/>
  <c r="U526" i="1"/>
  <c r="V526" i="1"/>
  <c r="W526" i="1"/>
  <c r="X526" i="1"/>
  <c r="Y526" i="1"/>
  <c r="Z526" i="1"/>
  <c r="AA526" i="1"/>
  <c r="AB526" i="1"/>
  <c r="S527" i="1"/>
  <c r="T527" i="1"/>
  <c r="U527" i="1"/>
  <c r="V527" i="1"/>
  <c r="W527" i="1"/>
  <c r="X527" i="1"/>
  <c r="Y527" i="1"/>
  <c r="Z527" i="1"/>
  <c r="AA527" i="1"/>
  <c r="AB527" i="1"/>
  <c r="S528" i="1"/>
  <c r="T528" i="1"/>
  <c r="U528" i="1"/>
  <c r="V528" i="1"/>
  <c r="W528" i="1"/>
  <c r="X528" i="1"/>
  <c r="Y528" i="1"/>
  <c r="Z528" i="1"/>
  <c r="AA528" i="1"/>
  <c r="AB528" i="1"/>
  <c r="S529" i="1"/>
  <c r="T529" i="1"/>
  <c r="U529" i="1"/>
  <c r="V529" i="1"/>
  <c r="W529" i="1"/>
  <c r="X529" i="1"/>
  <c r="Y529" i="1"/>
  <c r="Z529" i="1"/>
  <c r="AA529" i="1"/>
  <c r="AB529" i="1"/>
  <c r="S530" i="1"/>
  <c r="T530" i="1"/>
  <c r="U530" i="1"/>
  <c r="AD530" i="1" s="1"/>
  <c r="V530" i="1"/>
  <c r="W530" i="1"/>
  <c r="X530" i="1"/>
  <c r="Y530" i="1"/>
  <c r="Z530" i="1"/>
  <c r="AA530" i="1"/>
  <c r="AB530" i="1"/>
  <c r="AC530" i="1"/>
  <c r="S531" i="1"/>
  <c r="T531" i="1"/>
  <c r="U531" i="1"/>
  <c r="V531" i="1"/>
  <c r="W531" i="1"/>
  <c r="X531" i="1"/>
  <c r="Y531" i="1"/>
  <c r="Z531" i="1"/>
  <c r="AA531" i="1"/>
  <c r="AB531" i="1"/>
  <c r="S532" i="1"/>
  <c r="T532" i="1"/>
  <c r="U532" i="1"/>
  <c r="V532" i="1"/>
  <c r="W532" i="1"/>
  <c r="X532" i="1"/>
  <c r="Y532" i="1"/>
  <c r="Z532" i="1"/>
  <c r="AA532" i="1"/>
  <c r="AB532" i="1"/>
  <c r="S533" i="1"/>
  <c r="T533" i="1"/>
  <c r="U533" i="1"/>
  <c r="V533" i="1"/>
  <c r="W533" i="1"/>
  <c r="X533" i="1"/>
  <c r="Y533" i="1"/>
  <c r="Z533" i="1"/>
  <c r="AA533" i="1"/>
  <c r="AB533" i="1"/>
  <c r="S534" i="1"/>
  <c r="T534" i="1"/>
  <c r="U534" i="1"/>
  <c r="V534" i="1"/>
  <c r="W534" i="1"/>
  <c r="X534" i="1"/>
  <c r="Y534" i="1"/>
  <c r="Z534" i="1"/>
  <c r="AA534" i="1"/>
  <c r="AB534" i="1"/>
  <c r="S535" i="1"/>
  <c r="T535" i="1"/>
  <c r="U535" i="1"/>
  <c r="V535" i="1"/>
  <c r="W535" i="1"/>
  <c r="X535" i="1"/>
  <c r="Y535" i="1"/>
  <c r="Z535" i="1"/>
  <c r="AA535" i="1"/>
  <c r="AB535" i="1"/>
  <c r="S536" i="1"/>
  <c r="T536" i="1"/>
  <c r="U536" i="1"/>
  <c r="AD536" i="1" s="1"/>
  <c r="V536" i="1"/>
  <c r="W536" i="1"/>
  <c r="X536" i="1"/>
  <c r="Y536" i="1"/>
  <c r="Z536" i="1"/>
  <c r="AA536" i="1"/>
  <c r="AB536" i="1"/>
  <c r="AC536" i="1"/>
  <c r="S537" i="1"/>
  <c r="T537" i="1"/>
  <c r="U537" i="1"/>
  <c r="V537" i="1"/>
  <c r="W537" i="1"/>
  <c r="X537" i="1"/>
  <c r="Y537" i="1"/>
  <c r="Z537" i="1"/>
  <c r="AA537" i="1"/>
  <c r="AB537" i="1"/>
  <c r="S538" i="1"/>
  <c r="T538" i="1"/>
  <c r="U538" i="1"/>
  <c r="AD538" i="1" s="1"/>
  <c r="V538" i="1"/>
  <c r="W538" i="1"/>
  <c r="X538" i="1"/>
  <c r="Y538" i="1"/>
  <c r="Z538" i="1"/>
  <c r="AA538" i="1"/>
  <c r="AB538" i="1"/>
  <c r="AC538" i="1"/>
  <c r="S539" i="1"/>
  <c r="T539" i="1"/>
  <c r="U539" i="1"/>
  <c r="V539" i="1"/>
  <c r="W539" i="1"/>
  <c r="X539" i="1"/>
  <c r="Y539" i="1"/>
  <c r="Z539" i="1"/>
  <c r="AA539" i="1"/>
  <c r="AB539" i="1"/>
  <c r="S540" i="1"/>
  <c r="T540" i="1"/>
  <c r="U540" i="1"/>
  <c r="V540" i="1"/>
  <c r="W540" i="1"/>
  <c r="X540" i="1"/>
  <c r="Y540" i="1"/>
  <c r="Z540" i="1"/>
  <c r="AA540" i="1"/>
  <c r="AB540" i="1"/>
  <c r="S541" i="1"/>
  <c r="T541" i="1"/>
  <c r="U541" i="1"/>
  <c r="V541" i="1"/>
  <c r="W541" i="1"/>
  <c r="X541" i="1"/>
  <c r="Y541" i="1"/>
  <c r="Z541" i="1"/>
  <c r="AA541" i="1"/>
  <c r="AB541" i="1"/>
  <c r="AD541" i="1"/>
  <c r="AC541" i="1" s="1"/>
  <c r="S542" i="1"/>
  <c r="T542" i="1"/>
  <c r="U542" i="1"/>
  <c r="V542" i="1"/>
  <c r="W542" i="1"/>
  <c r="X542" i="1"/>
  <c r="Y542" i="1"/>
  <c r="Z542" i="1"/>
  <c r="AA542" i="1"/>
  <c r="AB542" i="1"/>
  <c r="S543" i="1"/>
  <c r="T543" i="1"/>
  <c r="AD543" i="1" s="1"/>
  <c r="AC543" i="1" s="1"/>
  <c r="U543" i="1"/>
  <c r="V543" i="1"/>
  <c r="W543" i="1"/>
  <c r="X543" i="1"/>
  <c r="Y543" i="1"/>
  <c r="Z543" i="1"/>
  <c r="AA543" i="1"/>
  <c r="AB543" i="1"/>
  <c r="S544" i="1"/>
  <c r="T544" i="1"/>
  <c r="U544" i="1"/>
  <c r="V544" i="1"/>
  <c r="W544" i="1"/>
  <c r="X544" i="1"/>
  <c r="Y544" i="1"/>
  <c r="Z544" i="1"/>
  <c r="AA544" i="1"/>
  <c r="AB544" i="1"/>
  <c r="S545" i="1"/>
  <c r="T545" i="1"/>
  <c r="U545" i="1"/>
  <c r="V545" i="1"/>
  <c r="AD545" i="1" s="1"/>
  <c r="AC545" i="1" s="1"/>
  <c r="W545" i="1"/>
  <c r="X545" i="1"/>
  <c r="Y545" i="1"/>
  <c r="Z545" i="1"/>
  <c r="AA545" i="1"/>
  <c r="AB545" i="1"/>
  <c r="S546" i="1"/>
  <c r="T546" i="1"/>
  <c r="U546" i="1"/>
  <c r="V546" i="1"/>
  <c r="W546" i="1"/>
  <c r="X546" i="1"/>
  <c r="Y546" i="1"/>
  <c r="Z546" i="1"/>
  <c r="AA546" i="1"/>
  <c r="AB546" i="1"/>
  <c r="S547" i="1"/>
  <c r="T547" i="1"/>
  <c r="AD547" i="1" s="1"/>
  <c r="AC547" i="1" s="1"/>
  <c r="U547" i="1"/>
  <c r="V547" i="1"/>
  <c r="W547" i="1"/>
  <c r="X547" i="1"/>
  <c r="Y547" i="1"/>
  <c r="Z547" i="1"/>
  <c r="AA547" i="1"/>
  <c r="AB547" i="1"/>
  <c r="S548" i="1"/>
  <c r="T548" i="1"/>
  <c r="U548" i="1"/>
  <c r="V548" i="1"/>
  <c r="W548" i="1"/>
  <c r="X548" i="1"/>
  <c r="Y548" i="1"/>
  <c r="Z548" i="1"/>
  <c r="AA548" i="1"/>
  <c r="AB548" i="1"/>
  <c r="S549" i="1"/>
  <c r="T549" i="1"/>
  <c r="U549" i="1"/>
  <c r="V549" i="1"/>
  <c r="W549" i="1"/>
  <c r="X549" i="1"/>
  <c r="Y549" i="1"/>
  <c r="Z549" i="1"/>
  <c r="AA549" i="1"/>
  <c r="AB549" i="1"/>
  <c r="AD549" i="1"/>
  <c r="AC549" i="1" s="1"/>
  <c r="S550" i="1"/>
  <c r="T550" i="1"/>
  <c r="U550" i="1"/>
  <c r="V550" i="1"/>
  <c r="W550" i="1"/>
  <c r="X550" i="1"/>
  <c r="Y550" i="1"/>
  <c r="Z550" i="1"/>
  <c r="AA550" i="1"/>
  <c r="AB550" i="1"/>
  <c r="S551" i="1"/>
  <c r="T551" i="1"/>
  <c r="AD551" i="1" s="1"/>
  <c r="AC551" i="1" s="1"/>
  <c r="U551" i="1"/>
  <c r="V551" i="1"/>
  <c r="W551" i="1"/>
  <c r="X551" i="1"/>
  <c r="Y551" i="1"/>
  <c r="Z551" i="1"/>
  <c r="AA551" i="1"/>
  <c r="AB551" i="1"/>
  <c r="S552" i="1"/>
  <c r="T552" i="1"/>
  <c r="U552" i="1"/>
  <c r="V552" i="1"/>
  <c r="W552" i="1"/>
  <c r="X552" i="1"/>
  <c r="Y552" i="1"/>
  <c r="Z552" i="1"/>
  <c r="AA552" i="1"/>
  <c r="AB552" i="1"/>
  <c r="S553" i="1"/>
  <c r="T553" i="1"/>
  <c r="U553" i="1"/>
  <c r="V553" i="1"/>
  <c r="AD553" i="1" s="1"/>
  <c r="AC553" i="1" s="1"/>
  <c r="W553" i="1"/>
  <c r="X553" i="1"/>
  <c r="Y553" i="1"/>
  <c r="Z553" i="1"/>
  <c r="AA553" i="1"/>
  <c r="AB553" i="1"/>
  <c r="S554" i="1"/>
  <c r="T554" i="1"/>
  <c r="U554" i="1"/>
  <c r="V554" i="1"/>
  <c r="W554" i="1"/>
  <c r="X554" i="1"/>
  <c r="Y554" i="1"/>
  <c r="Z554" i="1"/>
  <c r="AA554" i="1"/>
  <c r="AB554" i="1"/>
  <c r="S555" i="1"/>
  <c r="T555" i="1"/>
  <c r="AD555" i="1" s="1"/>
  <c r="AC555" i="1" s="1"/>
  <c r="U555" i="1"/>
  <c r="V555" i="1"/>
  <c r="W555" i="1"/>
  <c r="X555" i="1"/>
  <c r="Y555" i="1"/>
  <c r="Z555" i="1"/>
  <c r="AA555" i="1"/>
  <c r="AB555" i="1"/>
  <c r="S556" i="1"/>
  <c r="T556" i="1"/>
  <c r="U556" i="1"/>
  <c r="V556" i="1"/>
  <c r="W556" i="1"/>
  <c r="X556" i="1"/>
  <c r="Y556" i="1"/>
  <c r="Z556" i="1"/>
  <c r="AA556" i="1"/>
  <c r="AB556" i="1"/>
  <c r="S557" i="1"/>
  <c r="T557" i="1"/>
  <c r="U557" i="1"/>
  <c r="V557" i="1"/>
  <c r="W557" i="1"/>
  <c r="X557" i="1"/>
  <c r="Y557" i="1"/>
  <c r="Z557" i="1"/>
  <c r="AA557" i="1"/>
  <c r="AB557" i="1"/>
  <c r="AD557" i="1"/>
  <c r="AC557" i="1" s="1"/>
  <c r="S558" i="1"/>
  <c r="T558" i="1"/>
  <c r="U558" i="1"/>
  <c r="V558" i="1"/>
  <c r="W558" i="1"/>
  <c r="X558" i="1"/>
  <c r="Y558" i="1"/>
  <c r="Z558" i="1"/>
  <c r="AA558" i="1"/>
  <c r="AB558" i="1"/>
  <c r="S559" i="1"/>
  <c r="T559" i="1"/>
  <c r="AD559" i="1" s="1"/>
  <c r="AC559" i="1" s="1"/>
  <c r="U559" i="1"/>
  <c r="V559" i="1"/>
  <c r="W559" i="1"/>
  <c r="X559" i="1"/>
  <c r="Y559" i="1"/>
  <c r="Z559" i="1"/>
  <c r="AA559" i="1"/>
  <c r="AB559" i="1"/>
  <c r="S560" i="1"/>
  <c r="T560" i="1"/>
  <c r="U560" i="1"/>
  <c r="V560" i="1"/>
  <c r="W560" i="1"/>
  <c r="X560" i="1"/>
  <c r="Y560" i="1"/>
  <c r="Z560" i="1"/>
  <c r="AA560" i="1"/>
  <c r="AB560" i="1"/>
  <c r="S561" i="1"/>
  <c r="T561" i="1"/>
  <c r="AD561" i="1" s="1"/>
  <c r="AC561" i="1" s="1"/>
  <c r="U561" i="1"/>
  <c r="V561" i="1"/>
  <c r="W561" i="1"/>
  <c r="X561" i="1"/>
  <c r="Y561" i="1"/>
  <c r="Z561" i="1"/>
  <c r="AA561" i="1"/>
  <c r="AB561" i="1"/>
  <c r="S562" i="1"/>
  <c r="T562" i="1"/>
  <c r="U562" i="1"/>
  <c r="V562" i="1"/>
  <c r="W562" i="1"/>
  <c r="X562" i="1"/>
  <c r="Y562" i="1"/>
  <c r="Z562" i="1"/>
  <c r="AA562" i="1"/>
  <c r="AB562" i="1"/>
  <c r="S563" i="1"/>
  <c r="T563" i="1"/>
  <c r="AD563" i="1" s="1"/>
  <c r="AC563" i="1" s="1"/>
  <c r="U563" i="1"/>
  <c r="V563" i="1"/>
  <c r="W563" i="1"/>
  <c r="X563" i="1"/>
  <c r="Y563" i="1"/>
  <c r="Z563" i="1"/>
  <c r="AA563" i="1"/>
  <c r="AB563" i="1"/>
  <c r="S564" i="1"/>
  <c r="AD564" i="1" s="1"/>
  <c r="AC564" i="1" s="1"/>
  <c r="T564" i="1"/>
  <c r="U564" i="1"/>
  <c r="V564" i="1"/>
  <c r="W564" i="1"/>
  <c r="X564" i="1"/>
  <c r="Y564" i="1"/>
  <c r="Z564" i="1"/>
  <c r="AA564" i="1"/>
  <c r="AB564" i="1"/>
  <c r="S565" i="1"/>
  <c r="T565" i="1"/>
  <c r="AD565" i="1" s="1"/>
  <c r="AC565" i="1" s="1"/>
  <c r="U565" i="1"/>
  <c r="V565" i="1"/>
  <c r="W565" i="1"/>
  <c r="X565" i="1"/>
  <c r="Y565" i="1"/>
  <c r="Z565" i="1"/>
  <c r="AA565" i="1"/>
  <c r="AB565" i="1"/>
  <c r="S566" i="1"/>
  <c r="T566" i="1"/>
  <c r="U566" i="1"/>
  <c r="V566" i="1"/>
  <c r="W566" i="1"/>
  <c r="X566" i="1"/>
  <c r="Y566" i="1"/>
  <c r="Z566" i="1"/>
  <c r="AA566" i="1"/>
  <c r="AB566" i="1"/>
  <c r="AD566" i="1"/>
  <c r="AC566" i="1" s="1"/>
  <c r="S567" i="1"/>
  <c r="T567" i="1"/>
  <c r="U567" i="1"/>
  <c r="V567" i="1"/>
  <c r="W567" i="1"/>
  <c r="X567" i="1"/>
  <c r="Y567" i="1"/>
  <c r="Z567" i="1"/>
  <c r="AA567" i="1"/>
  <c r="AB567" i="1"/>
  <c r="AD567" i="1"/>
  <c r="AC567" i="1" s="1"/>
  <c r="S568" i="1"/>
  <c r="T568" i="1"/>
  <c r="U568" i="1"/>
  <c r="V568" i="1"/>
  <c r="W568" i="1"/>
  <c r="X568" i="1"/>
  <c r="Y568" i="1"/>
  <c r="Z568" i="1"/>
  <c r="AD568" i="1" s="1"/>
  <c r="AC568" i="1" s="1"/>
  <c r="AA568" i="1"/>
  <c r="AB568" i="1"/>
  <c r="S569" i="1"/>
  <c r="T569" i="1"/>
  <c r="U569" i="1"/>
  <c r="V569" i="1"/>
  <c r="AD569" i="1" s="1"/>
  <c r="AC569" i="1" s="1"/>
  <c r="W569" i="1"/>
  <c r="X569" i="1"/>
  <c r="Y569" i="1"/>
  <c r="Z569" i="1"/>
  <c r="AA569" i="1"/>
  <c r="AB569" i="1"/>
  <c r="S570" i="1"/>
  <c r="AD570" i="1" s="1"/>
  <c r="AC570" i="1" s="1"/>
  <c r="T570" i="1"/>
  <c r="U570" i="1"/>
  <c r="V570" i="1"/>
  <c r="W570" i="1"/>
  <c r="X570" i="1"/>
  <c r="Y570" i="1"/>
  <c r="Z570" i="1"/>
  <c r="AA570" i="1"/>
  <c r="AB570" i="1"/>
  <c r="S571" i="1"/>
  <c r="T571" i="1"/>
  <c r="AD571" i="1" s="1"/>
  <c r="AC571" i="1" s="1"/>
  <c r="U571" i="1"/>
  <c r="V571" i="1"/>
  <c r="W571" i="1"/>
  <c r="X571" i="1"/>
  <c r="Y571" i="1"/>
  <c r="Z571" i="1"/>
  <c r="AA571" i="1"/>
  <c r="AB571" i="1"/>
  <c r="S572" i="1"/>
  <c r="T572" i="1"/>
  <c r="U572" i="1"/>
  <c r="AD572" i="1" s="1"/>
  <c r="AC572" i="1" s="1"/>
  <c r="V572" i="1"/>
  <c r="W572" i="1"/>
  <c r="X572" i="1"/>
  <c r="Y572" i="1"/>
  <c r="Z572" i="1"/>
  <c r="AA572" i="1"/>
  <c r="AB572" i="1"/>
  <c r="S573" i="1"/>
  <c r="T573" i="1"/>
  <c r="U573" i="1"/>
  <c r="V573" i="1"/>
  <c r="W573" i="1"/>
  <c r="X573" i="1"/>
  <c r="Y573" i="1"/>
  <c r="Z573" i="1"/>
  <c r="AA573" i="1"/>
  <c r="AB573" i="1"/>
  <c r="AD573" i="1"/>
  <c r="AC573" i="1" s="1"/>
  <c r="S574" i="1"/>
  <c r="T574" i="1"/>
  <c r="U574" i="1"/>
  <c r="AD574" i="1" s="1"/>
  <c r="AC574" i="1" s="1"/>
  <c r="V574" i="1"/>
  <c r="W574" i="1"/>
  <c r="X574" i="1"/>
  <c r="Y574" i="1"/>
  <c r="Z574" i="1"/>
  <c r="AA574" i="1"/>
  <c r="AB574" i="1"/>
  <c r="S575" i="1"/>
  <c r="T575" i="1"/>
  <c r="AD575" i="1" s="1"/>
  <c r="AC575" i="1" s="1"/>
  <c r="U575" i="1"/>
  <c r="V575" i="1"/>
  <c r="W575" i="1"/>
  <c r="X575" i="1"/>
  <c r="Y575" i="1"/>
  <c r="Z575" i="1"/>
  <c r="AA575" i="1"/>
  <c r="AB575" i="1"/>
  <c r="S576" i="1"/>
  <c r="T576" i="1"/>
  <c r="U576" i="1"/>
  <c r="V576" i="1"/>
  <c r="W576" i="1"/>
  <c r="X576" i="1"/>
  <c r="Y576" i="1"/>
  <c r="Z576" i="1"/>
  <c r="AA576" i="1"/>
  <c r="AB576" i="1"/>
  <c r="AD576" i="1"/>
  <c r="AC576" i="1" s="1"/>
  <c r="S577" i="1"/>
  <c r="T577" i="1"/>
  <c r="U577" i="1"/>
  <c r="V577" i="1"/>
  <c r="AD577" i="1" s="1"/>
  <c r="AC577" i="1" s="1"/>
  <c r="W577" i="1"/>
  <c r="X577" i="1"/>
  <c r="Y577" i="1"/>
  <c r="Z577" i="1"/>
  <c r="AA577" i="1"/>
  <c r="AB577" i="1"/>
  <c r="S578" i="1"/>
  <c r="AD578" i="1" s="1"/>
  <c r="AC578" i="1" s="1"/>
  <c r="T578" i="1"/>
  <c r="U578" i="1"/>
  <c r="V578" i="1"/>
  <c r="W578" i="1"/>
  <c r="X578" i="1"/>
  <c r="Y578" i="1"/>
  <c r="Z578" i="1"/>
  <c r="AA578" i="1"/>
  <c r="AB578" i="1"/>
  <c r="S579" i="1"/>
  <c r="T579" i="1"/>
  <c r="AD579" i="1" s="1"/>
  <c r="AC579" i="1" s="1"/>
  <c r="U579" i="1"/>
  <c r="V579" i="1"/>
  <c r="W579" i="1"/>
  <c r="X579" i="1"/>
  <c r="Y579" i="1"/>
  <c r="Z579" i="1"/>
  <c r="AA579" i="1"/>
  <c r="AB579" i="1"/>
  <c r="S580" i="1"/>
  <c r="AD580" i="1" s="1"/>
  <c r="AC580" i="1" s="1"/>
  <c r="T580" i="1"/>
  <c r="U580" i="1"/>
  <c r="V580" i="1"/>
  <c r="W580" i="1"/>
  <c r="X580" i="1"/>
  <c r="Y580" i="1"/>
  <c r="Z580" i="1"/>
  <c r="AA580" i="1"/>
  <c r="AB580" i="1"/>
  <c r="S581" i="1"/>
  <c r="T581" i="1"/>
  <c r="AD581" i="1" s="1"/>
  <c r="AC581" i="1" s="1"/>
  <c r="U581" i="1"/>
  <c r="V581" i="1"/>
  <c r="W581" i="1"/>
  <c r="X581" i="1"/>
  <c r="Y581" i="1"/>
  <c r="Z581" i="1"/>
  <c r="AA581" i="1"/>
  <c r="AB581" i="1"/>
  <c r="S582" i="1"/>
  <c r="T582" i="1"/>
  <c r="U582" i="1"/>
  <c r="V582" i="1"/>
  <c r="W582" i="1"/>
  <c r="X582" i="1"/>
  <c r="Y582" i="1"/>
  <c r="Z582" i="1"/>
  <c r="AA582" i="1"/>
  <c r="AB582" i="1"/>
  <c r="AD582" i="1"/>
  <c r="AC582" i="1" s="1"/>
  <c r="S583" i="1"/>
  <c r="T583" i="1"/>
  <c r="U583" i="1"/>
  <c r="V583" i="1"/>
  <c r="W583" i="1"/>
  <c r="X583" i="1"/>
  <c r="Y583" i="1"/>
  <c r="Z583" i="1"/>
  <c r="AA583" i="1"/>
  <c r="AB583" i="1"/>
  <c r="AD583" i="1"/>
  <c r="AC583" i="1" s="1"/>
  <c r="S584" i="1"/>
  <c r="T584" i="1"/>
  <c r="U584" i="1"/>
  <c r="AD584" i="1" s="1"/>
  <c r="AC584" i="1" s="1"/>
  <c r="V584" i="1"/>
  <c r="W584" i="1"/>
  <c r="X584" i="1"/>
  <c r="Y584" i="1"/>
  <c r="Z584" i="1"/>
  <c r="AA584" i="1"/>
  <c r="AB584" i="1"/>
  <c r="S585" i="1"/>
  <c r="AD585" i="1" s="1"/>
  <c r="AC585" i="1" s="1"/>
  <c r="T585" i="1"/>
  <c r="U585" i="1"/>
  <c r="V585" i="1"/>
  <c r="W585" i="1"/>
  <c r="X585" i="1"/>
  <c r="Y585" i="1"/>
  <c r="Z585" i="1"/>
  <c r="AA585" i="1"/>
  <c r="AB585" i="1"/>
  <c r="S586" i="1"/>
  <c r="AD586" i="1" s="1"/>
  <c r="AC586" i="1" s="1"/>
  <c r="T586" i="1"/>
  <c r="U586" i="1"/>
  <c r="V586" i="1"/>
  <c r="W586" i="1"/>
  <c r="X586" i="1"/>
  <c r="Y586" i="1"/>
  <c r="Z586" i="1"/>
  <c r="AA586" i="1"/>
  <c r="AB586" i="1"/>
  <c r="S587" i="1"/>
  <c r="AD587" i="1" s="1"/>
  <c r="AC587" i="1" s="1"/>
  <c r="T587" i="1"/>
  <c r="U587" i="1"/>
  <c r="V587" i="1"/>
  <c r="W587" i="1"/>
  <c r="X587" i="1"/>
  <c r="Y587" i="1"/>
  <c r="Z587" i="1"/>
  <c r="AA587" i="1"/>
  <c r="AB587" i="1"/>
  <c r="S588" i="1"/>
  <c r="T588" i="1"/>
  <c r="U588" i="1"/>
  <c r="AD588" i="1" s="1"/>
  <c r="AC588" i="1" s="1"/>
  <c r="V588" i="1"/>
  <c r="W588" i="1"/>
  <c r="X588" i="1"/>
  <c r="Y588" i="1"/>
  <c r="Z588" i="1"/>
  <c r="AA588" i="1"/>
  <c r="AB588" i="1"/>
  <c r="S589" i="1"/>
  <c r="T589" i="1"/>
  <c r="U589" i="1"/>
  <c r="V589" i="1"/>
  <c r="W589" i="1"/>
  <c r="X589" i="1"/>
  <c r="Y589" i="1"/>
  <c r="Z589" i="1"/>
  <c r="AA589" i="1"/>
  <c r="AB589" i="1"/>
  <c r="AD589" i="1"/>
  <c r="AC589" i="1" s="1"/>
  <c r="S590" i="1"/>
  <c r="T590" i="1"/>
  <c r="U590" i="1"/>
  <c r="AD590" i="1" s="1"/>
  <c r="AC590" i="1" s="1"/>
  <c r="V590" i="1"/>
  <c r="W590" i="1"/>
  <c r="X590" i="1"/>
  <c r="Y590" i="1"/>
  <c r="Z590" i="1"/>
  <c r="AA590" i="1"/>
  <c r="AB590" i="1"/>
  <c r="S591" i="1"/>
  <c r="T591" i="1"/>
  <c r="AD591" i="1" s="1"/>
  <c r="AC591" i="1" s="1"/>
  <c r="U591" i="1"/>
  <c r="V591" i="1"/>
  <c r="W591" i="1"/>
  <c r="X591" i="1"/>
  <c r="Y591" i="1"/>
  <c r="Z591" i="1"/>
  <c r="AA591" i="1"/>
  <c r="AB591" i="1"/>
  <c r="S592" i="1"/>
  <c r="T592" i="1"/>
  <c r="U592" i="1"/>
  <c r="V592" i="1"/>
  <c r="W592" i="1"/>
  <c r="X592" i="1"/>
  <c r="Y592" i="1"/>
  <c r="Z592" i="1"/>
  <c r="AA592" i="1"/>
  <c r="AB592" i="1"/>
  <c r="AD592" i="1"/>
  <c r="AC592" i="1" s="1"/>
  <c r="S593" i="1"/>
  <c r="T593" i="1"/>
  <c r="U593" i="1"/>
  <c r="V593" i="1"/>
  <c r="W593" i="1"/>
  <c r="AD593" i="1" s="1"/>
  <c r="AC593" i="1" s="1"/>
  <c r="X593" i="1"/>
  <c r="Y593" i="1"/>
  <c r="Z593" i="1"/>
  <c r="AA593" i="1"/>
  <c r="AB593" i="1"/>
  <c r="S594" i="1"/>
  <c r="AD594" i="1" s="1"/>
  <c r="AC594" i="1" s="1"/>
  <c r="T594" i="1"/>
  <c r="U594" i="1"/>
  <c r="V594" i="1"/>
  <c r="W594" i="1"/>
  <c r="X594" i="1"/>
  <c r="Y594" i="1"/>
  <c r="Z594" i="1"/>
  <c r="AA594" i="1"/>
  <c r="AB594" i="1"/>
  <c r="S595" i="1"/>
  <c r="AD595" i="1" s="1"/>
  <c r="AC595" i="1" s="1"/>
  <c r="T595" i="1"/>
  <c r="U595" i="1"/>
  <c r="V595" i="1"/>
  <c r="W595" i="1"/>
  <c r="X595" i="1"/>
  <c r="Y595" i="1"/>
  <c r="Z595" i="1"/>
  <c r="AA595" i="1"/>
  <c r="AB595" i="1"/>
  <c r="S596" i="1"/>
  <c r="AD596" i="1" s="1"/>
  <c r="AC596" i="1" s="1"/>
  <c r="T596" i="1"/>
  <c r="U596" i="1"/>
  <c r="V596" i="1"/>
  <c r="W596" i="1"/>
  <c r="X596" i="1"/>
  <c r="Y596" i="1"/>
  <c r="Z596" i="1"/>
  <c r="AA596" i="1"/>
  <c r="AB596" i="1"/>
  <c r="S597" i="1"/>
  <c r="T597" i="1"/>
  <c r="AD597" i="1" s="1"/>
  <c r="AC597" i="1" s="1"/>
  <c r="U597" i="1"/>
  <c r="V597" i="1"/>
  <c r="W597" i="1"/>
  <c r="X597" i="1"/>
  <c r="Y597" i="1"/>
  <c r="Z597" i="1"/>
  <c r="AA597" i="1"/>
  <c r="AB597" i="1"/>
  <c r="S598" i="1"/>
  <c r="T598" i="1"/>
  <c r="U598" i="1"/>
  <c r="V598" i="1"/>
  <c r="W598" i="1"/>
  <c r="X598" i="1"/>
  <c r="Y598" i="1"/>
  <c r="AD598" i="1" s="1"/>
  <c r="AC598" i="1" s="1"/>
  <c r="Z598" i="1"/>
  <c r="AA598" i="1"/>
  <c r="AB598" i="1"/>
  <c r="S599" i="1"/>
  <c r="T599" i="1"/>
  <c r="U599" i="1"/>
  <c r="AD599" i="1" s="1"/>
  <c r="V599" i="1"/>
  <c r="W599" i="1"/>
  <c r="X599" i="1"/>
  <c r="Y599" i="1"/>
  <c r="Z599" i="1"/>
  <c r="AA599" i="1"/>
  <c r="AB599" i="1"/>
  <c r="AC599" i="1"/>
  <c r="S600" i="1"/>
  <c r="T600" i="1"/>
  <c r="U600" i="1"/>
  <c r="V600" i="1"/>
  <c r="W600" i="1"/>
  <c r="X600" i="1"/>
  <c r="Y600" i="1"/>
  <c r="AD600" i="1" s="1"/>
  <c r="AC600" i="1" s="1"/>
  <c r="Z600" i="1"/>
  <c r="AA600" i="1"/>
  <c r="AB600" i="1"/>
  <c r="S601" i="1"/>
  <c r="T601" i="1"/>
  <c r="U601" i="1"/>
  <c r="AD601" i="1" s="1"/>
  <c r="V601" i="1"/>
  <c r="W601" i="1"/>
  <c r="X601" i="1"/>
  <c r="Y601" i="1"/>
  <c r="Z601" i="1"/>
  <c r="AA601" i="1"/>
  <c r="AB601" i="1"/>
  <c r="AC601" i="1"/>
  <c r="S602" i="1"/>
  <c r="T602" i="1"/>
  <c r="U602" i="1"/>
  <c r="V602" i="1"/>
  <c r="W602" i="1"/>
  <c r="X602" i="1"/>
  <c r="Y602" i="1"/>
  <c r="AD602" i="1" s="1"/>
  <c r="AC602" i="1" s="1"/>
  <c r="Z602" i="1"/>
  <c r="AA602" i="1"/>
  <c r="AB602" i="1"/>
  <c r="S603" i="1"/>
  <c r="T603" i="1"/>
  <c r="U603" i="1"/>
  <c r="AD603" i="1" s="1"/>
  <c r="V603" i="1"/>
  <c r="W603" i="1"/>
  <c r="X603" i="1"/>
  <c r="Y603" i="1"/>
  <c r="Z603" i="1"/>
  <c r="AA603" i="1"/>
  <c r="AB603" i="1"/>
  <c r="AC603" i="1"/>
  <c r="S604" i="1"/>
  <c r="T604" i="1"/>
  <c r="U604" i="1"/>
  <c r="V604" i="1"/>
  <c r="W604" i="1"/>
  <c r="X604" i="1"/>
  <c r="Y604" i="1"/>
  <c r="AD604" i="1" s="1"/>
  <c r="AC604" i="1" s="1"/>
  <c r="Z604" i="1"/>
  <c r="AA604" i="1"/>
  <c r="AB604" i="1"/>
  <c r="S605" i="1"/>
  <c r="T605" i="1"/>
  <c r="U605" i="1"/>
  <c r="AD605" i="1" s="1"/>
  <c r="V605" i="1"/>
  <c r="W605" i="1"/>
  <c r="X605" i="1"/>
  <c r="Y605" i="1"/>
  <c r="Z605" i="1"/>
  <c r="AA605" i="1"/>
  <c r="AB605" i="1"/>
  <c r="AC605" i="1"/>
  <c r="S606" i="1"/>
  <c r="T606" i="1"/>
  <c r="U606" i="1"/>
  <c r="V606" i="1"/>
  <c r="W606" i="1"/>
  <c r="X606" i="1"/>
  <c r="Y606" i="1"/>
  <c r="AD606" i="1" s="1"/>
  <c r="AC606" i="1" s="1"/>
  <c r="Z606" i="1"/>
  <c r="AA606" i="1"/>
  <c r="AB606" i="1"/>
  <c r="S607" i="1"/>
  <c r="T607" i="1"/>
  <c r="U607" i="1"/>
  <c r="AD607" i="1" s="1"/>
  <c r="V607" i="1"/>
  <c r="W607" i="1"/>
  <c r="X607" i="1"/>
  <c r="Y607" i="1"/>
  <c r="Z607" i="1"/>
  <c r="AA607" i="1"/>
  <c r="AB607" i="1"/>
  <c r="AC607" i="1"/>
  <c r="S608" i="1"/>
  <c r="T608" i="1"/>
  <c r="U608" i="1"/>
  <c r="V608" i="1"/>
  <c r="W608" i="1"/>
  <c r="X608" i="1"/>
  <c r="Y608" i="1"/>
  <c r="AD608" i="1" s="1"/>
  <c r="AC608" i="1" s="1"/>
  <c r="Z608" i="1"/>
  <c r="AA608" i="1"/>
  <c r="AB608" i="1"/>
  <c r="S609" i="1"/>
  <c r="T609" i="1"/>
  <c r="U609" i="1"/>
  <c r="AD609" i="1" s="1"/>
  <c r="V609" i="1"/>
  <c r="W609" i="1"/>
  <c r="X609" i="1"/>
  <c r="Y609" i="1"/>
  <c r="Z609" i="1"/>
  <c r="AA609" i="1"/>
  <c r="AB609" i="1"/>
  <c r="AC609" i="1"/>
  <c r="S610" i="1"/>
  <c r="T610" i="1"/>
  <c r="U610" i="1"/>
  <c r="V610" i="1"/>
  <c r="W610" i="1"/>
  <c r="X610" i="1"/>
  <c r="Y610" i="1"/>
  <c r="AD610" i="1" s="1"/>
  <c r="AC610" i="1" s="1"/>
  <c r="Z610" i="1"/>
  <c r="AA610" i="1"/>
  <c r="AB610" i="1"/>
  <c r="S611" i="1"/>
  <c r="T611" i="1"/>
  <c r="U611" i="1"/>
  <c r="AD611" i="1" s="1"/>
  <c r="V611" i="1"/>
  <c r="W611" i="1"/>
  <c r="X611" i="1"/>
  <c r="Y611" i="1"/>
  <c r="Z611" i="1"/>
  <c r="AA611" i="1"/>
  <c r="AB611" i="1"/>
  <c r="AC611" i="1"/>
  <c r="S612" i="1"/>
  <c r="T612" i="1"/>
  <c r="U612" i="1"/>
  <c r="V612" i="1"/>
  <c r="W612" i="1"/>
  <c r="X612" i="1"/>
  <c r="Y612" i="1"/>
  <c r="AD612" i="1" s="1"/>
  <c r="AC612" i="1" s="1"/>
  <c r="Z612" i="1"/>
  <c r="AA612" i="1"/>
  <c r="AB612" i="1"/>
  <c r="S613" i="1"/>
  <c r="T613" i="1"/>
  <c r="U613" i="1"/>
  <c r="AD613" i="1" s="1"/>
  <c r="V613" i="1"/>
  <c r="W613" i="1"/>
  <c r="X613" i="1"/>
  <c r="Y613" i="1"/>
  <c r="Z613" i="1"/>
  <c r="AA613" i="1"/>
  <c r="AB613" i="1"/>
  <c r="AC613" i="1"/>
  <c r="S614" i="1"/>
  <c r="T614" i="1"/>
  <c r="U614" i="1"/>
  <c r="V614" i="1"/>
  <c r="W614" i="1"/>
  <c r="X614" i="1"/>
  <c r="Y614" i="1"/>
  <c r="AD614" i="1" s="1"/>
  <c r="AC614" i="1" s="1"/>
  <c r="Z614" i="1"/>
  <c r="AA614" i="1"/>
  <c r="AB614" i="1"/>
  <c r="S615" i="1"/>
  <c r="T615" i="1"/>
  <c r="U615" i="1"/>
  <c r="AD615" i="1" s="1"/>
  <c r="V615" i="1"/>
  <c r="W615" i="1"/>
  <c r="X615" i="1"/>
  <c r="Y615" i="1"/>
  <c r="Z615" i="1"/>
  <c r="AA615" i="1"/>
  <c r="AB615" i="1"/>
  <c r="AC615" i="1"/>
  <c r="S616" i="1"/>
  <c r="T616" i="1"/>
  <c r="U616" i="1"/>
  <c r="V616" i="1"/>
  <c r="W616" i="1"/>
  <c r="X616" i="1"/>
  <c r="Y616" i="1"/>
  <c r="AD616" i="1" s="1"/>
  <c r="AC616" i="1" s="1"/>
  <c r="Z616" i="1"/>
  <c r="AA616" i="1"/>
  <c r="AB616" i="1"/>
  <c r="S617" i="1"/>
  <c r="T617" i="1"/>
  <c r="U617" i="1"/>
  <c r="AD617" i="1" s="1"/>
  <c r="V617" i="1"/>
  <c r="W617" i="1"/>
  <c r="X617" i="1"/>
  <c r="Y617" i="1"/>
  <c r="Z617" i="1"/>
  <c r="AA617" i="1"/>
  <c r="AB617" i="1"/>
  <c r="AC617" i="1"/>
  <c r="S618" i="1"/>
  <c r="T618" i="1"/>
  <c r="U618" i="1"/>
  <c r="V618" i="1"/>
  <c r="W618" i="1"/>
  <c r="X618" i="1"/>
  <c r="Y618" i="1"/>
  <c r="AD618" i="1" s="1"/>
  <c r="AC618" i="1" s="1"/>
  <c r="Z618" i="1"/>
  <c r="AA618" i="1"/>
  <c r="AB618" i="1"/>
  <c r="S619" i="1"/>
  <c r="T619" i="1"/>
  <c r="U619" i="1"/>
  <c r="AD619" i="1" s="1"/>
  <c r="V619" i="1"/>
  <c r="W619" i="1"/>
  <c r="X619" i="1"/>
  <c r="Y619" i="1"/>
  <c r="Z619" i="1"/>
  <c r="AA619" i="1"/>
  <c r="AB619" i="1"/>
  <c r="AC619" i="1"/>
  <c r="S620" i="1"/>
  <c r="T620" i="1"/>
  <c r="U620" i="1"/>
  <c r="V620" i="1"/>
  <c r="W620" i="1"/>
  <c r="X620" i="1"/>
  <c r="Y620" i="1"/>
  <c r="AD620" i="1" s="1"/>
  <c r="AC620" i="1" s="1"/>
  <c r="Z620" i="1"/>
  <c r="AA620" i="1"/>
  <c r="AB620" i="1"/>
  <c r="S621" i="1"/>
  <c r="T621" i="1"/>
  <c r="U621" i="1"/>
  <c r="AD621" i="1" s="1"/>
  <c r="V621" i="1"/>
  <c r="W621" i="1"/>
  <c r="X621" i="1"/>
  <c r="Y621" i="1"/>
  <c r="Z621" i="1"/>
  <c r="AA621" i="1"/>
  <c r="AB621" i="1"/>
  <c r="AC621" i="1"/>
  <c r="S622" i="1"/>
  <c r="T622" i="1"/>
  <c r="U622" i="1"/>
  <c r="V622" i="1"/>
  <c r="W622" i="1"/>
  <c r="X622" i="1"/>
  <c r="Y622" i="1"/>
  <c r="AD622" i="1" s="1"/>
  <c r="AC622" i="1" s="1"/>
  <c r="Z622" i="1"/>
  <c r="AA622" i="1"/>
  <c r="AB622" i="1"/>
  <c r="S623" i="1"/>
  <c r="T623" i="1"/>
  <c r="U623" i="1"/>
  <c r="AD623" i="1" s="1"/>
  <c r="V623" i="1"/>
  <c r="W623" i="1"/>
  <c r="X623" i="1"/>
  <c r="Y623" i="1"/>
  <c r="Z623" i="1"/>
  <c r="AA623" i="1"/>
  <c r="AB623" i="1"/>
  <c r="AC623" i="1"/>
  <c r="S624" i="1"/>
  <c r="T624" i="1"/>
  <c r="U624" i="1"/>
  <c r="V624" i="1"/>
  <c r="W624" i="1"/>
  <c r="X624" i="1"/>
  <c r="Y624" i="1"/>
  <c r="AD624" i="1" s="1"/>
  <c r="AC624" i="1" s="1"/>
  <c r="Z624" i="1"/>
  <c r="AA624" i="1"/>
  <c r="AB624" i="1"/>
  <c r="S625" i="1"/>
  <c r="T625" i="1"/>
  <c r="U625" i="1"/>
  <c r="AD625" i="1" s="1"/>
  <c r="V625" i="1"/>
  <c r="W625" i="1"/>
  <c r="X625" i="1"/>
  <c r="Y625" i="1"/>
  <c r="Z625" i="1"/>
  <c r="AA625" i="1"/>
  <c r="AB625" i="1"/>
  <c r="AC625" i="1"/>
  <c r="S626" i="1"/>
  <c r="T626" i="1"/>
  <c r="U626" i="1"/>
  <c r="V626" i="1"/>
  <c r="W626" i="1"/>
  <c r="X626" i="1"/>
  <c r="Y626" i="1"/>
  <c r="AD626" i="1" s="1"/>
  <c r="AC626" i="1" s="1"/>
  <c r="Z626" i="1"/>
  <c r="AA626" i="1"/>
  <c r="AB626" i="1"/>
  <c r="S627" i="1"/>
  <c r="T627" i="1"/>
  <c r="U627" i="1"/>
  <c r="AD627" i="1" s="1"/>
  <c r="V627" i="1"/>
  <c r="W627" i="1"/>
  <c r="X627" i="1"/>
  <c r="Y627" i="1"/>
  <c r="Z627" i="1"/>
  <c r="AA627" i="1"/>
  <c r="AB627" i="1"/>
  <c r="AC627" i="1"/>
  <c r="S628" i="1"/>
  <c r="T628" i="1"/>
  <c r="U628" i="1"/>
  <c r="V628" i="1"/>
  <c r="W628" i="1"/>
  <c r="X628" i="1"/>
  <c r="Y628" i="1"/>
  <c r="AD628" i="1" s="1"/>
  <c r="AC628" i="1" s="1"/>
  <c r="Z628" i="1"/>
  <c r="AA628" i="1"/>
  <c r="AB628" i="1"/>
  <c r="S629" i="1"/>
  <c r="T629" i="1"/>
  <c r="U629" i="1"/>
  <c r="AD629" i="1" s="1"/>
  <c r="V629" i="1"/>
  <c r="W629" i="1"/>
  <c r="X629" i="1"/>
  <c r="Y629" i="1"/>
  <c r="Z629" i="1"/>
  <c r="AA629" i="1"/>
  <c r="AB629" i="1"/>
  <c r="AC629" i="1"/>
  <c r="S630" i="1"/>
  <c r="T630" i="1"/>
  <c r="U630" i="1"/>
  <c r="V630" i="1"/>
  <c r="W630" i="1"/>
  <c r="X630" i="1"/>
  <c r="Y630" i="1"/>
  <c r="AD630" i="1" s="1"/>
  <c r="AC630" i="1" s="1"/>
  <c r="Z630" i="1"/>
  <c r="AA630" i="1"/>
  <c r="AB630" i="1"/>
  <c r="S631" i="1"/>
  <c r="T631" i="1"/>
  <c r="U631" i="1"/>
  <c r="AD631" i="1" s="1"/>
  <c r="V631" i="1"/>
  <c r="W631" i="1"/>
  <c r="X631" i="1"/>
  <c r="Y631" i="1"/>
  <c r="Z631" i="1"/>
  <c r="AA631" i="1"/>
  <c r="AB631" i="1"/>
  <c r="AC631" i="1"/>
  <c r="S632" i="1"/>
  <c r="T632" i="1"/>
  <c r="U632" i="1"/>
  <c r="V632" i="1"/>
  <c r="W632" i="1"/>
  <c r="X632" i="1"/>
  <c r="Y632" i="1"/>
  <c r="AD632" i="1" s="1"/>
  <c r="AC632" i="1" s="1"/>
  <c r="Z632" i="1"/>
  <c r="AA632" i="1"/>
  <c r="AB632" i="1"/>
  <c r="S633" i="1"/>
  <c r="T633" i="1"/>
  <c r="U633" i="1"/>
  <c r="AD633" i="1" s="1"/>
  <c r="V633" i="1"/>
  <c r="W633" i="1"/>
  <c r="X633" i="1"/>
  <c r="Y633" i="1"/>
  <c r="Z633" i="1"/>
  <c r="AA633" i="1"/>
  <c r="AB633" i="1"/>
  <c r="AC633" i="1"/>
  <c r="S634" i="1"/>
  <c r="T634" i="1"/>
  <c r="U634" i="1"/>
  <c r="V634" i="1"/>
  <c r="W634" i="1"/>
  <c r="X634" i="1"/>
  <c r="Y634" i="1"/>
  <c r="AD634" i="1" s="1"/>
  <c r="AC634" i="1" s="1"/>
  <c r="Z634" i="1"/>
  <c r="AA634" i="1"/>
  <c r="AB634" i="1"/>
  <c r="S635" i="1"/>
  <c r="T635" i="1"/>
  <c r="U635" i="1"/>
  <c r="V635" i="1"/>
  <c r="W635" i="1"/>
  <c r="X635" i="1"/>
  <c r="Y635" i="1"/>
  <c r="Z635" i="1"/>
  <c r="AA635" i="1"/>
  <c r="AB635" i="1"/>
  <c r="S636" i="1"/>
  <c r="T636" i="1"/>
  <c r="U636" i="1"/>
  <c r="V636" i="1"/>
  <c r="AD636" i="1" s="1"/>
  <c r="AC636" i="1" s="1"/>
  <c r="W636" i="1"/>
  <c r="X636" i="1"/>
  <c r="Y636" i="1"/>
  <c r="Z636" i="1"/>
  <c r="AA636" i="1"/>
  <c r="AB636" i="1"/>
  <c r="S637" i="1"/>
  <c r="T637" i="1"/>
  <c r="U637" i="1"/>
  <c r="AD637" i="1" s="1"/>
  <c r="V637" i="1"/>
  <c r="W637" i="1"/>
  <c r="X637" i="1"/>
  <c r="Y637" i="1"/>
  <c r="Z637" i="1"/>
  <c r="AA637" i="1"/>
  <c r="AB637" i="1"/>
  <c r="AC637" i="1"/>
  <c r="S638" i="1"/>
  <c r="T638" i="1"/>
  <c r="U638" i="1"/>
  <c r="V638" i="1"/>
  <c r="AD638" i="1" s="1"/>
  <c r="AC638" i="1" s="1"/>
  <c r="W638" i="1"/>
  <c r="X638" i="1"/>
  <c r="Y638" i="1"/>
  <c r="Z638" i="1"/>
  <c r="AA638" i="1"/>
  <c r="AB638" i="1"/>
  <c r="S639" i="1"/>
  <c r="T639" i="1"/>
  <c r="U639" i="1"/>
  <c r="AD639" i="1" s="1"/>
  <c r="V639" i="1"/>
  <c r="W639" i="1"/>
  <c r="X639" i="1"/>
  <c r="Y639" i="1"/>
  <c r="Z639" i="1"/>
  <c r="AA639" i="1"/>
  <c r="AB639" i="1"/>
  <c r="AC639" i="1"/>
  <c r="S640" i="1"/>
  <c r="T640" i="1"/>
  <c r="U640" i="1"/>
  <c r="V640" i="1"/>
  <c r="W640" i="1"/>
  <c r="X640" i="1"/>
  <c r="Y640" i="1"/>
  <c r="Z640" i="1"/>
  <c r="AA640" i="1"/>
  <c r="AB640" i="1"/>
  <c r="AD640" i="1"/>
  <c r="AC640" i="1" s="1"/>
  <c r="S641" i="1"/>
  <c r="T641" i="1"/>
  <c r="U641" i="1"/>
  <c r="AD641" i="1" s="1"/>
  <c r="V641" i="1"/>
  <c r="W641" i="1"/>
  <c r="X641" i="1"/>
  <c r="Y641" i="1"/>
  <c r="Z641" i="1"/>
  <c r="AA641" i="1"/>
  <c r="AB641" i="1"/>
  <c r="AC641" i="1"/>
  <c r="S642" i="1"/>
  <c r="T642" i="1"/>
  <c r="U642" i="1"/>
  <c r="V642" i="1"/>
  <c r="AD642" i="1" s="1"/>
  <c r="AC642" i="1" s="1"/>
  <c r="W642" i="1"/>
  <c r="X642" i="1"/>
  <c r="Y642" i="1"/>
  <c r="Z642" i="1"/>
  <c r="AA642" i="1"/>
  <c r="AB642" i="1"/>
  <c r="S643" i="1"/>
  <c r="T643" i="1"/>
  <c r="U643" i="1"/>
  <c r="V643" i="1"/>
  <c r="W643" i="1"/>
  <c r="X643" i="1"/>
  <c r="Y643" i="1"/>
  <c r="Z643" i="1"/>
  <c r="AA643" i="1"/>
  <c r="AB643" i="1"/>
  <c r="S644" i="1"/>
  <c r="T644" i="1"/>
  <c r="U644" i="1"/>
  <c r="V644" i="1"/>
  <c r="AD644" i="1" s="1"/>
  <c r="AC644" i="1" s="1"/>
  <c r="W644" i="1"/>
  <c r="X644" i="1"/>
  <c r="Y644" i="1"/>
  <c r="Z644" i="1"/>
  <c r="AA644" i="1"/>
  <c r="AB644" i="1"/>
  <c r="S645" i="1"/>
  <c r="T645" i="1"/>
  <c r="U645" i="1"/>
  <c r="AD645" i="1" s="1"/>
  <c r="V645" i="1"/>
  <c r="W645" i="1"/>
  <c r="X645" i="1"/>
  <c r="Y645" i="1"/>
  <c r="Z645" i="1"/>
  <c r="AA645" i="1"/>
  <c r="AB645" i="1"/>
  <c r="AC645" i="1"/>
  <c r="S646" i="1"/>
  <c r="T646" i="1"/>
  <c r="U646" i="1"/>
  <c r="V646" i="1"/>
  <c r="AD646" i="1" s="1"/>
  <c r="AC646" i="1" s="1"/>
  <c r="W646" i="1"/>
  <c r="X646" i="1"/>
  <c r="Y646" i="1"/>
  <c r="Z646" i="1"/>
  <c r="AA646" i="1"/>
  <c r="AB646" i="1"/>
  <c r="S647" i="1"/>
  <c r="T647" i="1"/>
  <c r="U647" i="1"/>
  <c r="AD647" i="1" s="1"/>
  <c r="V647" i="1"/>
  <c r="W647" i="1"/>
  <c r="X647" i="1"/>
  <c r="Y647" i="1"/>
  <c r="Z647" i="1"/>
  <c r="AA647" i="1"/>
  <c r="AB647" i="1"/>
  <c r="AC647" i="1"/>
  <c r="S648" i="1"/>
  <c r="T648" i="1"/>
  <c r="U648" i="1"/>
  <c r="V648" i="1"/>
  <c r="W648" i="1"/>
  <c r="X648" i="1"/>
  <c r="Y648" i="1"/>
  <c r="Z648" i="1"/>
  <c r="AA648" i="1"/>
  <c r="AB648" i="1"/>
  <c r="AD648" i="1"/>
  <c r="AC648" i="1" s="1"/>
  <c r="S649" i="1"/>
  <c r="T649" i="1"/>
  <c r="U649" i="1"/>
  <c r="AD649" i="1" s="1"/>
  <c r="V649" i="1"/>
  <c r="W649" i="1"/>
  <c r="X649" i="1"/>
  <c r="Y649" i="1"/>
  <c r="Z649" i="1"/>
  <c r="AA649" i="1"/>
  <c r="AB649" i="1"/>
  <c r="AC649" i="1"/>
  <c r="S650" i="1"/>
  <c r="T650" i="1"/>
  <c r="U650" i="1"/>
  <c r="V650" i="1"/>
  <c r="AD650" i="1" s="1"/>
  <c r="AC650" i="1" s="1"/>
  <c r="W650" i="1"/>
  <c r="X650" i="1"/>
  <c r="Y650" i="1"/>
  <c r="Z650" i="1"/>
  <c r="AA650" i="1"/>
  <c r="AB650" i="1"/>
  <c r="S651" i="1"/>
  <c r="T651" i="1"/>
  <c r="AD651" i="1" s="1"/>
  <c r="AC651" i="1" s="1"/>
  <c r="U651" i="1"/>
  <c r="V651" i="1"/>
  <c r="W651" i="1"/>
  <c r="X651" i="1"/>
  <c r="Y651" i="1"/>
  <c r="Z651" i="1"/>
  <c r="AA651" i="1"/>
  <c r="AB651" i="1"/>
  <c r="S652" i="1"/>
  <c r="T652" i="1"/>
  <c r="U652" i="1"/>
  <c r="V652" i="1"/>
  <c r="W652" i="1"/>
  <c r="X652" i="1"/>
  <c r="Y652" i="1"/>
  <c r="Z652" i="1"/>
  <c r="AA652" i="1"/>
  <c r="AB652" i="1"/>
  <c r="AD652" i="1"/>
  <c r="AC652" i="1" s="1"/>
  <c r="S653" i="1"/>
  <c r="T653" i="1"/>
  <c r="U653" i="1"/>
  <c r="V653" i="1"/>
  <c r="W653" i="1"/>
  <c r="X653" i="1"/>
  <c r="Y653" i="1"/>
  <c r="Z653" i="1"/>
  <c r="AA653" i="1"/>
  <c r="AB653" i="1"/>
  <c r="S654" i="1"/>
  <c r="T654" i="1"/>
  <c r="U654" i="1"/>
  <c r="AD654" i="1" s="1"/>
  <c r="AC654" i="1" s="1"/>
  <c r="V654" i="1"/>
  <c r="W654" i="1"/>
  <c r="X654" i="1"/>
  <c r="Y654" i="1"/>
  <c r="Z654" i="1"/>
  <c r="AA654" i="1"/>
  <c r="AB654" i="1"/>
  <c r="S655" i="1"/>
  <c r="T655" i="1"/>
  <c r="U655" i="1"/>
  <c r="V655" i="1"/>
  <c r="W655" i="1"/>
  <c r="X655" i="1"/>
  <c r="Y655" i="1"/>
  <c r="Z655" i="1"/>
  <c r="AA655" i="1"/>
  <c r="AB655" i="1"/>
  <c r="S656" i="1"/>
  <c r="T656" i="1"/>
  <c r="U656" i="1"/>
  <c r="V656" i="1"/>
  <c r="W656" i="1"/>
  <c r="X656" i="1"/>
  <c r="Y656" i="1"/>
  <c r="Z656" i="1"/>
  <c r="AA656" i="1"/>
  <c r="AB656" i="1"/>
  <c r="AD656" i="1"/>
  <c r="AC656" i="1" s="1"/>
  <c r="S657" i="1"/>
  <c r="T657" i="1"/>
  <c r="AD657" i="1" s="1"/>
  <c r="AC657" i="1" s="1"/>
  <c r="U657" i="1"/>
  <c r="V657" i="1"/>
  <c r="W657" i="1"/>
  <c r="X657" i="1"/>
  <c r="Y657" i="1"/>
  <c r="Z657" i="1"/>
  <c r="AA657" i="1"/>
  <c r="AB657" i="1"/>
  <c r="S658" i="1"/>
  <c r="T658" i="1"/>
  <c r="U658" i="1"/>
  <c r="V658" i="1"/>
  <c r="W658" i="1"/>
  <c r="X658" i="1"/>
  <c r="Y658" i="1"/>
  <c r="AD658" i="1" s="1"/>
  <c r="AC658" i="1" s="1"/>
  <c r="Z658" i="1"/>
  <c r="AA658" i="1"/>
  <c r="AB658" i="1"/>
  <c r="S659" i="1"/>
  <c r="T659" i="1"/>
  <c r="U659" i="1"/>
  <c r="V659" i="1"/>
  <c r="W659" i="1"/>
  <c r="X659" i="1"/>
  <c r="Y659" i="1"/>
  <c r="Z659" i="1"/>
  <c r="AA659" i="1"/>
  <c r="AB659" i="1"/>
  <c r="S660" i="1"/>
  <c r="T660" i="1"/>
  <c r="U660" i="1"/>
  <c r="AD660" i="1" s="1"/>
  <c r="AC660" i="1" s="1"/>
  <c r="V660" i="1"/>
  <c r="W660" i="1"/>
  <c r="X660" i="1"/>
  <c r="Y660" i="1"/>
  <c r="Z660" i="1"/>
  <c r="AA660" i="1"/>
  <c r="AB660" i="1"/>
  <c r="S661" i="1"/>
  <c r="T661" i="1"/>
  <c r="AD661" i="1" s="1"/>
  <c r="AC661" i="1" s="1"/>
  <c r="U661" i="1"/>
  <c r="V661" i="1"/>
  <c r="W661" i="1"/>
  <c r="X661" i="1"/>
  <c r="Y661" i="1"/>
  <c r="Z661" i="1"/>
  <c r="AA661" i="1"/>
  <c r="AB661" i="1"/>
  <c r="S662" i="1"/>
  <c r="T662" i="1"/>
  <c r="U662" i="1"/>
  <c r="AD662" i="1" s="1"/>
  <c r="AC662" i="1" s="1"/>
  <c r="V662" i="1"/>
  <c r="W662" i="1"/>
  <c r="X662" i="1"/>
  <c r="Y662" i="1"/>
  <c r="Z662" i="1"/>
  <c r="AA662" i="1"/>
  <c r="AB662" i="1"/>
  <c r="S663" i="1"/>
  <c r="T663" i="1"/>
  <c r="U663" i="1"/>
  <c r="V663" i="1"/>
  <c r="W663" i="1"/>
  <c r="X663" i="1"/>
  <c r="Y663" i="1"/>
  <c r="Z663" i="1"/>
  <c r="AA663" i="1"/>
  <c r="AB663" i="1"/>
  <c r="S664" i="1"/>
  <c r="T664" i="1"/>
  <c r="U664" i="1"/>
  <c r="V664" i="1"/>
  <c r="W664" i="1"/>
  <c r="X664" i="1"/>
  <c r="Y664" i="1"/>
  <c r="Z664" i="1"/>
  <c r="AA664" i="1"/>
  <c r="AB664" i="1"/>
  <c r="AD664" i="1"/>
  <c r="AC664" i="1" s="1"/>
  <c r="S665" i="1"/>
  <c r="T665" i="1"/>
  <c r="U665" i="1"/>
  <c r="V665" i="1"/>
  <c r="W665" i="1"/>
  <c r="X665" i="1"/>
  <c r="Y665" i="1"/>
  <c r="Z665" i="1"/>
  <c r="AA665" i="1"/>
  <c r="AB665" i="1"/>
  <c r="S666" i="1"/>
  <c r="T666" i="1"/>
  <c r="U666" i="1"/>
  <c r="AD666" i="1" s="1"/>
  <c r="AC666" i="1" s="1"/>
  <c r="V666" i="1"/>
  <c r="W666" i="1"/>
  <c r="X666" i="1"/>
  <c r="Y666" i="1"/>
  <c r="Z666" i="1"/>
  <c r="AA666" i="1"/>
  <c r="AB666" i="1"/>
  <c r="S667" i="1"/>
  <c r="T667" i="1"/>
  <c r="U667" i="1"/>
  <c r="V667" i="1"/>
  <c r="W667" i="1"/>
  <c r="X667" i="1"/>
  <c r="Y667" i="1"/>
  <c r="Z667" i="1"/>
  <c r="AA667" i="1"/>
  <c r="AB667" i="1"/>
  <c r="S668" i="1"/>
  <c r="T668" i="1"/>
  <c r="U668" i="1"/>
  <c r="V668" i="1"/>
  <c r="W668" i="1"/>
  <c r="X668" i="1"/>
  <c r="Y668" i="1"/>
  <c r="Z668" i="1"/>
  <c r="AA668" i="1"/>
  <c r="AB668" i="1"/>
  <c r="AD668" i="1"/>
  <c r="AC668" i="1" s="1"/>
  <c r="S669" i="1"/>
  <c r="T669" i="1"/>
  <c r="U669" i="1"/>
  <c r="V669" i="1"/>
  <c r="W669" i="1"/>
  <c r="X669" i="1"/>
  <c r="Y669" i="1"/>
  <c r="Z669" i="1"/>
  <c r="AA669" i="1"/>
  <c r="AB669" i="1"/>
  <c r="S670" i="1"/>
  <c r="T670" i="1"/>
  <c r="U670" i="1"/>
  <c r="AD670" i="1" s="1"/>
  <c r="AC670" i="1" s="1"/>
  <c r="V670" i="1"/>
  <c r="W670" i="1"/>
  <c r="X670" i="1"/>
  <c r="Y670" i="1"/>
  <c r="Z670" i="1"/>
  <c r="AA670" i="1"/>
  <c r="AB670" i="1"/>
  <c r="S671" i="1"/>
  <c r="T671" i="1"/>
  <c r="U671" i="1"/>
  <c r="V671" i="1"/>
  <c r="W671" i="1"/>
  <c r="X671" i="1"/>
  <c r="Y671" i="1"/>
  <c r="Z671" i="1"/>
  <c r="AA671" i="1"/>
  <c r="AB671" i="1"/>
  <c r="S672" i="1"/>
  <c r="T672" i="1"/>
  <c r="U672" i="1"/>
  <c r="V672" i="1"/>
  <c r="W672" i="1"/>
  <c r="X672" i="1"/>
  <c r="Y672" i="1"/>
  <c r="Z672" i="1"/>
  <c r="AA672" i="1"/>
  <c r="AB672" i="1"/>
  <c r="AD672" i="1"/>
  <c r="AC672" i="1" s="1"/>
  <c r="S673" i="1"/>
  <c r="T673" i="1"/>
  <c r="AD673" i="1" s="1"/>
  <c r="AC673" i="1" s="1"/>
  <c r="U673" i="1"/>
  <c r="V673" i="1"/>
  <c r="W673" i="1"/>
  <c r="X673" i="1"/>
  <c r="Y673" i="1"/>
  <c r="Z673" i="1"/>
  <c r="AA673" i="1"/>
  <c r="AB673" i="1"/>
  <c r="S674" i="1"/>
  <c r="T674" i="1"/>
  <c r="U674" i="1"/>
  <c r="V674" i="1"/>
  <c r="W674" i="1"/>
  <c r="X674" i="1"/>
  <c r="Y674" i="1"/>
  <c r="AD674" i="1" s="1"/>
  <c r="AC674" i="1" s="1"/>
  <c r="Z674" i="1"/>
  <c r="AA674" i="1"/>
  <c r="AB674" i="1"/>
  <c r="S675" i="1"/>
  <c r="T675" i="1"/>
  <c r="U675" i="1"/>
  <c r="V675" i="1"/>
  <c r="W675" i="1"/>
  <c r="X675" i="1"/>
  <c r="Y675" i="1"/>
  <c r="Z675" i="1"/>
  <c r="AA675" i="1"/>
  <c r="AB675" i="1"/>
  <c r="S676" i="1"/>
  <c r="T676" i="1"/>
  <c r="U676" i="1"/>
  <c r="AD676" i="1" s="1"/>
  <c r="AC676" i="1" s="1"/>
  <c r="V676" i="1"/>
  <c r="W676" i="1"/>
  <c r="X676" i="1"/>
  <c r="Y676" i="1"/>
  <c r="Z676" i="1"/>
  <c r="AA676" i="1"/>
  <c r="AB676" i="1"/>
  <c r="S677" i="1"/>
  <c r="T677" i="1"/>
  <c r="AD677" i="1" s="1"/>
  <c r="AC677" i="1" s="1"/>
  <c r="U677" i="1"/>
  <c r="V677" i="1"/>
  <c r="W677" i="1"/>
  <c r="X677" i="1"/>
  <c r="Y677" i="1"/>
  <c r="Z677" i="1"/>
  <c r="AA677" i="1"/>
  <c r="AB677" i="1"/>
  <c r="S678" i="1"/>
  <c r="T678" i="1"/>
  <c r="U678" i="1"/>
  <c r="AD678" i="1" s="1"/>
  <c r="AC678" i="1" s="1"/>
  <c r="V678" i="1"/>
  <c r="W678" i="1"/>
  <c r="X678" i="1"/>
  <c r="Y678" i="1"/>
  <c r="Z678" i="1"/>
  <c r="AA678" i="1"/>
  <c r="AB678" i="1"/>
  <c r="S679" i="1"/>
  <c r="T679" i="1"/>
  <c r="U679" i="1"/>
  <c r="V679" i="1"/>
  <c r="W679" i="1"/>
  <c r="X679" i="1"/>
  <c r="Y679" i="1"/>
  <c r="Z679" i="1"/>
  <c r="AA679" i="1"/>
  <c r="AB679" i="1"/>
  <c r="S680" i="1"/>
  <c r="T680" i="1"/>
  <c r="AD680" i="1" s="1"/>
  <c r="AC680" i="1" s="1"/>
  <c r="U680" i="1"/>
  <c r="V680" i="1"/>
  <c r="W680" i="1"/>
  <c r="X680" i="1"/>
  <c r="Y680" i="1"/>
  <c r="Z680" i="1"/>
  <c r="AA680" i="1"/>
  <c r="AB680" i="1"/>
  <c r="S681" i="1"/>
  <c r="T681" i="1"/>
  <c r="U681" i="1"/>
  <c r="V681" i="1"/>
  <c r="W681" i="1"/>
  <c r="X681" i="1"/>
  <c r="Y681" i="1"/>
  <c r="Z681" i="1"/>
  <c r="AA681" i="1"/>
  <c r="AB681" i="1"/>
  <c r="S682" i="1"/>
  <c r="T682" i="1"/>
  <c r="U682" i="1"/>
  <c r="AD682" i="1" s="1"/>
  <c r="AC682" i="1" s="1"/>
  <c r="V682" i="1"/>
  <c r="W682" i="1"/>
  <c r="X682" i="1"/>
  <c r="Y682" i="1"/>
  <c r="Z682" i="1"/>
  <c r="AA682" i="1"/>
  <c r="AB682" i="1"/>
  <c r="S683" i="1"/>
  <c r="T683" i="1"/>
  <c r="U683" i="1"/>
  <c r="V683" i="1"/>
  <c r="W683" i="1"/>
  <c r="X683" i="1"/>
  <c r="Y683" i="1"/>
  <c r="Z683" i="1"/>
  <c r="AA683" i="1"/>
  <c r="AB683" i="1"/>
  <c r="S684" i="1"/>
  <c r="T684" i="1"/>
  <c r="U684" i="1"/>
  <c r="V684" i="1"/>
  <c r="W684" i="1"/>
  <c r="X684" i="1"/>
  <c r="Y684" i="1"/>
  <c r="Z684" i="1"/>
  <c r="AA684" i="1"/>
  <c r="AB684" i="1"/>
  <c r="AD684" i="1"/>
  <c r="AC684" i="1" s="1"/>
  <c r="S685" i="1"/>
  <c r="T685" i="1"/>
  <c r="U685" i="1"/>
  <c r="V685" i="1"/>
  <c r="W685" i="1"/>
  <c r="X685" i="1"/>
  <c r="Y685" i="1"/>
  <c r="Z685" i="1"/>
  <c r="AA685" i="1"/>
  <c r="AB685" i="1"/>
  <c r="S686" i="1"/>
  <c r="T686" i="1"/>
  <c r="U686" i="1"/>
  <c r="AD686" i="1" s="1"/>
  <c r="AC686" i="1" s="1"/>
  <c r="V686" i="1"/>
  <c r="W686" i="1"/>
  <c r="X686" i="1"/>
  <c r="Y686" i="1"/>
  <c r="Z686" i="1"/>
  <c r="AA686" i="1"/>
  <c r="AB686" i="1"/>
  <c r="S687" i="1"/>
  <c r="AD687" i="1" s="1"/>
  <c r="AC687" i="1" s="1"/>
  <c r="T687" i="1"/>
  <c r="U687" i="1"/>
  <c r="V687" i="1"/>
  <c r="W687" i="1"/>
  <c r="X687" i="1"/>
  <c r="Y687" i="1"/>
  <c r="Z687" i="1"/>
  <c r="AA687" i="1"/>
  <c r="AB687" i="1"/>
  <c r="S688" i="1"/>
  <c r="T688" i="1"/>
  <c r="U688" i="1"/>
  <c r="V688" i="1"/>
  <c r="W688" i="1"/>
  <c r="X688" i="1"/>
  <c r="Y688" i="1"/>
  <c r="Z688" i="1"/>
  <c r="AA688" i="1"/>
  <c r="AB688" i="1"/>
  <c r="AD688" i="1"/>
  <c r="AC688" i="1" s="1"/>
  <c r="S689" i="1"/>
  <c r="T689" i="1"/>
  <c r="U689" i="1"/>
  <c r="V689" i="1"/>
  <c r="W689" i="1"/>
  <c r="X689" i="1"/>
  <c r="Y689" i="1"/>
  <c r="Z689" i="1"/>
  <c r="AA689" i="1"/>
  <c r="AB689" i="1"/>
  <c r="S690" i="1"/>
  <c r="AD690" i="1" s="1"/>
  <c r="AC690" i="1" s="1"/>
  <c r="T690" i="1"/>
  <c r="U690" i="1"/>
  <c r="V690" i="1"/>
  <c r="W690" i="1"/>
  <c r="X690" i="1"/>
  <c r="Y690" i="1"/>
  <c r="Z690" i="1"/>
  <c r="AA690" i="1"/>
  <c r="AB690" i="1"/>
  <c r="S691" i="1"/>
  <c r="T691" i="1"/>
  <c r="U691" i="1"/>
  <c r="V691" i="1"/>
  <c r="W691" i="1"/>
  <c r="X691" i="1"/>
  <c r="Y691" i="1"/>
  <c r="Z691" i="1"/>
  <c r="AA691" i="1"/>
  <c r="AB691" i="1"/>
  <c r="S692" i="1"/>
  <c r="AD692" i="1" s="1"/>
  <c r="AC692" i="1" s="1"/>
  <c r="T692" i="1"/>
  <c r="U692" i="1"/>
  <c r="V692" i="1"/>
  <c r="W692" i="1"/>
  <c r="X692" i="1"/>
  <c r="Y692" i="1"/>
  <c r="Z692" i="1"/>
  <c r="AA692" i="1"/>
  <c r="AB692" i="1"/>
  <c r="S693" i="1"/>
  <c r="T693" i="1"/>
  <c r="U693" i="1"/>
  <c r="V693" i="1"/>
  <c r="W693" i="1"/>
  <c r="X693" i="1"/>
  <c r="Y693" i="1"/>
  <c r="Z693" i="1"/>
  <c r="AA693" i="1"/>
  <c r="AB693" i="1"/>
  <c r="S694" i="1"/>
  <c r="AD694" i="1" s="1"/>
  <c r="AC694" i="1" s="1"/>
  <c r="T694" i="1"/>
  <c r="U694" i="1"/>
  <c r="V694" i="1"/>
  <c r="W694" i="1"/>
  <c r="X694" i="1"/>
  <c r="Y694" i="1"/>
  <c r="Z694" i="1"/>
  <c r="AA694" i="1"/>
  <c r="AB694" i="1"/>
  <c r="S695" i="1"/>
  <c r="T695" i="1"/>
  <c r="U695" i="1"/>
  <c r="V695" i="1"/>
  <c r="W695" i="1"/>
  <c r="X695" i="1"/>
  <c r="Y695" i="1"/>
  <c r="Z695" i="1"/>
  <c r="AA695" i="1"/>
  <c r="AB695" i="1"/>
  <c r="S696" i="1"/>
  <c r="T696" i="1"/>
  <c r="AD696" i="1" s="1"/>
  <c r="AC696" i="1" s="1"/>
  <c r="U696" i="1"/>
  <c r="V696" i="1"/>
  <c r="W696" i="1"/>
  <c r="X696" i="1"/>
  <c r="Y696" i="1"/>
  <c r="Z696" i="1"/>
  <c r="AA696" i="1"/>
  <c r="AB696" i="1"/>
  <c r="S697" i="1"/>
  <c r="T697" i="1"/>
  <c r="U697" i="1"/>
  <c r="V697" i="1"/>
  <c r="W697" i="1"/>
  <c r="X697" i="1"/>
  <c r="Y697" i="1"/>
  <c r="Z697" i="1"/>
  <c r="AA697" i="1"/>
  <c r="AB697" i="1"/>
  <c r="S698" i="1"/>
  <c r="AD698" i="1" s="1"/>
  <c r="AC698" i="1" s="1"/>
  <c r="T698" i="1"/>
  <c r="U698" i="1"/>
  <c r="V698" i="1"/>
  <c r="W698" i="1"/>
  <c r="X698" i="1"/>
  <c r="Y698" i="1"/>
  <c r="Z698" i="1"/>
  <c r="AA698" i="1"/>
  <c r="AB698" i="1"/>
  <c r="S699" i="1"/>
  <c r="T699" i="1"/>
  <c r="U699" i="1"/>
  <c r="V699" i="1"/>
  <c r="W699" i="1"/>
  <c r="X699" i="1"/>
  <c r="Y699" i="1"/>
  <c r="Z699" i="1"/>
  <c r="AA699" i="1"/>
  <c r="AB699" i="1"/>
  <c r="S700" i="1"/>
  <c r="T700" i="1"/>
  <c r="U700" i="1"/>
  <c r="V700" i="1"/>
  <c r="W700" i="1"/>
  <c r="X700" i="1"/>
  <c r="Y700" i="1"/>
  <c r="Z700" i="1"/>
  <c r="AA700" i="1"/>
  <c r="AB700" i="1"/>
  <c r="AD700" i="1"/>
  <c r="AC700" i="1" s="1"/>
  <c r="S701" i="1"/>
  <c r="T701" i="1"/>
  <c r="U701" i="1"/>
  <c r="V701" i="1"/>
  <c r="W701" i="1"/>
  <c r="X701" i="1"/>
  <c r="Y701" i="1"/>
  <c r="Z701" i="1"/>
  <c r="AA701" i="1"/>
  <c r="AB701" i="1"/>
  <c r="S702" i="1"/>
  <c r="T702" i="1"/>
  <c r="U702" i="1"/>
  <c r="AD702" i="1" s="1"/>
  <c r="AC702" i="1" s="1"/>
  <c r="V702" i="1"/>
  <c r="W702" i="1"/>
  <c r="X702" i="1"/>
  <c r="Y702" i="1"/>
  <c r="Z702" i="1"/>
  <c r="AA702" i="1"/>
  <c r="AB702" i="1"/>
  <c r="S703" i="1"/>
  <c r="T703" i="1"/>
  <c r="U703" i="1"/>
  <c r="V703" i="1"/>
  <c r="W703" i="1"/>
  <c r="X703" i="1"/>
  <c r="Y703" i="1"/>
  <c r="Z703" i="1"/>
  <c r="AA703" i="1"/>
  <c r="AB703" i="1"/>
  <c r="S704" i="1"/>
  <c r="T704" i="1"/>
  <c r="U704" i="1"/>
  <c r="V704" i="1"/>
  <c r="W704" i="1"/>
  <c r="X704" i="1"/>
  <c r="Y704" i="1"/>
  <c r="Z704" i="1"/>
  <c r="AA704" i="1"/>
  <c r="AB704" i="1"/>
  <c r="AD704" i="1"/>
  <c r="AC704" i="1" s="1"/>
  <c r="S705" i="1"/>
  <c r="T705" i="1"/>
  <c r="U705" i="1"/>
  <c r="V705" i="1"/>
  <c r="W705" i="1"/>
  <c r="X705" i="1"/>
  <c r="Y705" i="1"/>
  <c r="Z705" i="1"/>
  <c r="AA705" i="1"/>
  <c r="AB705" i="1"/>
  <c r="S706" i="1"/>
  <c r="AD706" i="1" s="1"/>
  <c r="AC706" i="1" s="1"/>
  <c r="T706" i="1"/>
  <c r="U706" i="1"/>
  <c r="V706" i="1"/>
  <c r="W706" i="1"/>
  <c r="X706" i="1"/>
  <c r="Y706" i="1"/>
  <c r="Z706" i="1"/>
  <c r="AA706" i="1"/>
  <c r="AB706" i="1"/>
  <c r="S707" i="1"/>
  <c r="T707" i="1"/>
  <c r="U707" i="1"/>
  <c r="V707" i="1"/>
  <c r="W707" i="1"/>
  <c r="X707" i="1"/>
  <c r="Y707" i="1"/>
  <c r="Z707" i="1"/>
  <c r="AA707" i="1"/>
  <c r="AB707" i="1"/>
  <c r="S708" i="1"/>
  <c r="AD708" i="1" s="1"/>
  <c r="AC708" i="1" s="1"/>
  <c r="T708" i="1"/>
  <c r="U708" i="1"/>
  <c r="V708" i="1"/>
  <c r="W708" i="1"/>
  <c r="X708" i="1"/>
  <c r="Y708" i="1"/>
  <c r="Z708" i="1"/>
  <c r="AA708" i="1"/>
  <c r="AB708" i="1"/>
  <c r="S709" i="1"/>
  <c r="T709" i="1"/>
  <c r="U709" i="1"/>
  <c r="V709" i="1"/>
  <c r="W709" i="1"/>
  <c r="X709" i="1"/>
  <c r="Y709" i="1"/>
  <c r="Z709" i="1"/>
  <c r="AA709" i="1"/>
  <c r="AB709" i="1"/>
  <c r="S710" i="1"/>
  <c r="AD710" i="1" s="1"/>
  <c r="AC710" i="1" s="1"/>
  <c r="T710" i="1"/>
  <c r="U710" i="1"/>
  <c r="V710" i="1"/>
  <c r="W710" i="1"/>
  <c r="X710" i="1"/>
  <c r="Y710" i="1"/>
  <c r="Z710" i="1"/>
  <c r="AA710" i="1"/>
  <c r="AB710" i="1"/>
  <c r="S711" i="1"/>
  <c r="T711" i="1"/>
  <c r="U711" i="1"/>
  <c r="V711" i="1"/>
  <c r="W711" i="1"/>
  <c r="X711" i="1"/>
  <c r="Y711" i="1"/>
  <c r="Z711" i="1"/>
  <c r="AA711" i="1"/>
  <c r="AB711" i="1"/>
  <c r="S712" i="1"/>
  <c r="T712" i="1"/>
  <c r="AD712" i="1" s="1"/>
  <c r="AC712" i="1" s="1"/>
  <c r="U712" i="1"/>
  <c r="V712" i="1"/>
  <c r="W712" i="1"/>
  <c r="X712" i="1"/>
  <c r="Y712" i="1"/>
  <c r="Z712" i="1"/>
  <c r="AA712" i="1"/>
  <c r="AB712" i="1"/>
  <c r="S713" i="1"/>
  <c r="T713" i="1"/>
  <c r="U713" i="1"/>
  <c r="V713" i="1"/>
  <c r="W713" i="1"/>
  <c r="X713" i="1"/>
  <c r="Y713" i="1"/>
  <c r="Z713" i="1"/>
  <c r="AA713" i="1"/>
  <c r="AB713" i="1"/>
  <c r="S714" i="1"/>
  <c r="AD714" i="1" s="1"/>
  <c r="AC714" i="1" s="1"/>
  <c r="T714" i="1"/>
  <c r="U714" i="1"/>
  <c r="V714" i="1"/>
  <c r="W714" i="1"/>
  <c r="X714" i="1"/>
  <c r="Y714" i="1"/>
  <c r="Z714" i="1"/>
  <c r="AA714" i="1"/>
  <c r="AB714" i="1"/>
  <c r="S715" i="1"/>
  <c r="T715" i="1"/>
  <c r="U715" i="1"/>
  <c r="V715" i="1"/>
  <c r="W715" i="1"/>
  <c r="X715" i="1"/>
  <c r="Y715" i="1"/>
  <c r="Z715" i="1"/>
  <c r="AA715" i="1"/>
  <c r="AB715" i="1"/>
  <c r="S716" i="1"/>
  <c r="T716" i="1"/>
  <c r="U716" i="1"/>
  <c r="V716" i="1"/>
  <c r="W716" i="1"/>
  <c r="X716" i="1"/>
  <c r="Y716" i="1"/>
  <c r="Z716" i="1"/>
  <c r="AA716" i="1"/>
  <c r="AB716" i="1"/>
  <c r="AD716" i="1"/>
  <c r="AC716" i="1" s="1"/>
  <c r="S717" i="1"/>
  <c r="T717" i="1"/>
  <c r="U717" i="1"/>
  <c r="V717" i="1"/>
  <c r="W717" i="1"/>
  <c r="X717" i="1"/>
  <c r="Y717" i="1"/>
  <c r="Z717" i="1"/>
  <c r="AA717" i="1"/>
  <c r="AB717" i="1"/>
  <c r="S718" i="1"/>
  <c r="T718" i="1"/>
  <c r="U718" i="1"/>
  <c r="AD718" i="1" s="1"/>
  <c r="AC718" i="1" s="1"/>
  <c r="V718" i="1"/>
  <c r="W718" i="1"/>
  <c r="X718" i="1"/>
  <c r="Y718" i="1"/>
  <c r="Z718" i="1"/>
  <c r="AA718" i="1"/>
  <c r="AB718" i="1"/>
  <c r="S719" i="1"/>
  <c r="T719" i="1"/>
  <c r="U719" i="1"/>
  <c r="V719" i="1"/>
  <c r="W719" i="1"/>
  <c r="X719" i="1"/>
  <c r="Y719" i="1"/>
  <c r="Z719" i="1"/>
  <c r="AA719" i="1"/>
  <c r="AB719" i="1"/>
  <c r="S720" i="1"/>
  <c r="T720" i="1"/>
  <c r="U720" i="1"/>
  <c r="V720" i="1"/>
  <c r="W720" i="1"/>
  <c r="X720" i="1"/>
  <c r="AD720" i="1" s="1"/>
  <c r="AC720" i="1" s="1"/>
  <c r="Y720" i="1"/>
  <c r="Z720" i="1"/>
  <c r="AA720" i="1"/>
  <c r="AB720" i="1"/>
  <c r="S721" i="1"/>
  <c r="T721" i="1"/>
  <c r="U721" i="1"/>
  <c r="V721" i="1"/>
  <c r="W721" i="1"/>
  <c r="X721" i="1"/>
  <c r="Y721" i="1"/>
  <c r="Z721" i="1"/>
  <c r="AA721" i="1"/>
  <c r="AB721" i="1"/>
  <c r="S722" i="1"/>
  <c r="AD722" i="1" s="1"/>
  <c r="AC722" i="1" s="1"/>
  <c r="T722" i="1"/>
  <c r="U722" i="1"/>
  <c r="V722" i="1"/>
  <c r="W722" i="1"/>
  <c r="X722" i="1"/>
  <c r="Y722" i="1"/>
  <c r="Z722" i="1"/>
  <c r="AA722" i="1"/>
  <c r="AB722" i="1"/>
  <c r="S723" i="1"/>
  <c r="T723" i="1"/>
  <c r="U723" i="1"/>
  <c r="V723" i="1"/>
  <c r="W723" i="1"/>
  <c r="X723" i="1"/>
  <c r="Y723" i="1"/>
  <c r="Z723" i="1"/>
  <c r="AA723" i="1"/>
  <c r="AB723" i="1"/>
  <c r="S724" i="1"/>
  <c r="AD724" i="1" s="1"/>
  <c r="AC724" i="1" s="1"/>
  <c r="T724" i="1"/>
  <c r="U724" i="1"/>
  <c r="V724" i="1"/>
  <c r="W724" i="1"/>
  <c r="X724" i="1"/>
  <c r="Y724" i="1"/>
  <c r="Z724" i="1"/>
  <c r="AA724" i="1"/>
  <c r="AB724" i="1"/>
  <c r="S725" i="1"/>
  <c r="T725" i="1"/>
  <c r="U725" i="1"/>
  <c r="V725" i="1"/>
  <c r="W725" i="1"/>
  <c r="X725" i="1"/>
  <c r="Y725" i="1"/>
  <c r="Z725" i="1"/>
  <c r="AA725" i="1"/>
  <c r="AB725" i="1"/>
  <c r="S726" i="1"/>
  <c r="AD726" i="1" s="1"/>
  <c r="AC726" i="1" s="1"/>
  <c r="T726" i="1"/>
  <c r="U726" i="1"/>
  <c r="V726" i="1"/>
  <c r="W726" i="1"/>
  <c r="X726" i="1"/>
  <c r="Y726" i="1"/>
  <c r="Z726" i="1"/>
  <c r="AA726" i="1"/>
  <c r="AB726" i="1"/>
  <c r="S727" i="1"/>
  <c r="T727" i="1"/>
  <c r="U727" i="1"/>
  <c r="V727" i="1"/>
  <c r="W727" i="1"/>
  <c r="X727" i="1"/>
  <c r="Y727" i="1"/>
  <c r="Z727" i="1"/>
  <c r="AA727" i="1"/>
  <c r="AB727" i="1"/>
  <c r="S728" i="1"/>
  <c r="T728" i="1"/>
  <c r="AD728" i="1" s="1"/>
  <c r="AC728" i="1" s="1"/>
  <c r="U728" i="1"/>
  <c r="V728" i="1"/>
  <c r="W728" i="1"/>
  <c r="X728" i="1"/>
  <c r="Y728" i="1"/>
  <c r="Z728" i="1"/>
  <c r="AA728" i="1"/>
  <c r="AB728" i="1"/>
  <c r="S729" i="1"/>
  <c r="T729" i="1"/>
  <c r="U729" i="1"/>
  <c r="V729" i="1"/>
  <c r="W729" i="1"/>
  <c r="X729" i="1"/>
  <c r="Y729" i="1"/>
  <c r="Z729" i="1"/>
  <c r="AA729" i="1"/>
  <c r="AB729" i="1"/>
  <c r="S730" i="1"/>
  <c r="AD730" i="1" s="1"/>
  <c r="AC730" i="1" s="1"/>
  <c r="T730" i="1"/>
  <c r="U730" i="1"/>
  <c r="V730" i="1"/>
  <c r="W730" i="1"/>
  <c r="X730" i="1"/>
  <c r="Y730" i="1"/>
  <c r="Z730" i="1"/>
  <c r="AA730" i="1"/>
  <c r="AB730" i="1"/>
  <c r="S731" i="1"/>
  <c r="AD731" i="1" s="1"/>
  <c r="AC731" i="1" s="1"/>
  <c r="T731" i="1"/>
  <c r="U731" i="1"/>
  <c r="V731" i="1"/>
  <c r="W731" i="1"/>
  <c r="X731" i="1"/>
  <c r="Y731" i="1"/>
  <c r="Z731" i="1"/>
  <c r="AA731" i="1"/>
  <c r="AB731" i="1"/>
  <c r="S732" i="1"/>
  <c r="AD732" i="1" s="1"/>
  <c r="AC732" i="1" s="1"/>
  <c r="T732" i="1"/>
  <c r="U732" i="1"/>
  <c r="V732" i="1"/>
  <c r="W732" i="1"/>
  <c r="X732" i="1"/>
  <c r="Y732" i="1"/>
  <c r="Z732" i="1"/>
  <c r="AA732" i="1"/>
  <c r="AB732" i="1"/>
  <c r="S733" i="1"/>
  <c r="AD733" i="1" s="1"/>
  <c r="AC733" i="1" s="1"/>
  <c r="T733" i="1"/>
  <c r="U733" i="1"/>
  <c r="V733" i="1"/>
  <c r="W733" i="1"/>
  <c r="X733" i="1"/>
  <c r="Y733" i="1"/>
  <c r="Z733" i="1"/>
  <c r="AA733" i="1"/>
  <c r="AB733" i="1"/>
  <c r="S734" i="1"/>
  <c r="AD734" i="1" s="1"/>
  <c r="AC734" i="1" s="1"/>
  <c r="T734" i="1"/>
  <c r="U734" i="1"/>
  <c r="V734" i="1"/>
  <c r="W734" i="1"/>
  <c r="X734" i="1"/>
  <c r="Y734" i="1"/>
  <c r="Z734" i="1"/>
  <c r="AA734" i="1"/>
  <c r="AB734" i="1"/>
  <c r="S735" i="1"/>
  <c r="AD735" i="1" s="1"/>
  <c r="AC735" i="1" s="1"/>
  <c r="T735" i="1"/>
  <c r="U735" i="1"/>
  <c r="V735" i="1"/>
  <c r="W735" i="1"/>
  <c r="X735" i="1"/>
  <c r="Y735" i="1"/>
  <c r="Z735" i="1"/>
  <c r="AA735" i="1"/>
  <c r="AB735" i="1"/>
  <c r="S736" i="1"/>
  <c r="AD736" i="1" s="1"/>
  <c r="AC736" i="1" s="1"/>
  <c r="T736" i="1"/>
  <c r="U736" i="1"/>
  <c r="V736" i="1"/>
  <c r="W736" i="1"/>
  <c r="X736" i="1"/>
  <c r="Y736" i="1"/>
  <c r="Z736" i="1"/>
  <c r="AA736" i="1"/>
  <c r="AB736" i="1"/>
  <c r="S737" i="1"/>
  <c r="AD737" i="1" s="1"/>
  <c r="AC737" i="1" s="1"/>
  <c r="T737" i="1"/>
  <c r="U737" i="1"/>
  <c r="V737" i="1"/>
  <c r="W737" i="1"/>
  <c r="X737" i="1"/>
  <c r="Y737" i="1"/>
  <c r="Z737" i="1"/>
  <c r="AA737" i="1"/>
  <c r="AB737" i="1"/>
  <c r="S738" i="1"/>
  <c r="AD738" i="1" s="1"/>
  <c r="AC738" i="1" s="1"/>
  <c r="T738" i="1"/>
  <c r="U738" i="1"/>
  <c r="V738" i="1"/>
  <c r="W738" i="1"/>
  <c r="X738" i="1"/>
  <c r="Y738" i="1"/>
  <c r="Z738" i="1"/>
  <c r="AA738" i="1"/>
  <c r="AB738" i="1"/>
  <c r="S739" i="1"/>
  <c r="AD739" i="1" s="1"/>
  <c r="AC739" i="1" s="1"/>
  <c r="T739" i="1"/>
  <c r="U739" i="1"/>
  <c r="V739" i="1"/>
  <c r="W739" i="1"/>
  <c r="X739" i="1"/>
  <c r="Y739" i="1"/>
  <c r="Z739" i="1"/>
  <c r="AA739" i="1"/>
  <c r="AB739" i="1"/>
  <c r="S740" i="1"/>
  <c r="AD740" i="1" s="1"/>
  <c r="AC740" i="1" s="1"/>
  <c r="T740" i="1"/>
  <c r="U740" i="1"/>
  <c r="V740" i="1"/>
  <c r="W740" i="1"/>
  <c r="X740" i="1"/>
  <c r="Y740" i="1"/>
  <c r="Z740" i="1"/>
  <c r="AA740" i="1"/>
  <c r="AB740" i="1"/>
  <c r="S741" i="1"/>
  <c r="AD741" i="1" s="1"/>
  <c r="AC741" i="1" s="1"/>
  <c r="T741" i="1"/>
  <c r="U741" i="1"/>
  <c r="V741" i="1"/>
  <c r="W741" i="1"/>
  <c r="X741" i="1"/>
  <c r="Y741" i="1"/>
  <c r="Z741" i="1"/>
  <c r="AA741" i="1"/>
  <c r="AB741" i="1"/>
  <c r="S742" i="1"/>
  <c r="AD742" i="1" s="1"/>
  <c r="AC742" i="1" s="1"/>
  <c r="T742" i="1"/>
  <c r="U742" i="1"/>
  <c r="V742" i="1"/>
  <c r="W742" i="1"/>
  <c r="X742" i="1"/>
  <c r="Y742" i="1"/>
  <c r="Z742" i="1"/>
  <c r="AA742" i="1"/>
  <c r="AB742" i="1"/>
  <c r="S743" i="1"/>
  <c r="AD743" i="1" s="1"/>
  <c r="AC743" i="1" s="1"/>
  <c r="T743" i="1"/>
  <c r="U743" i="1"/>
  <c r="V743" i="1"/>
  <c r="W743" i="1"/>
  <c r="X743" i="1"/>
  <c r="Y743" i="1"/>
  <c r="Z743" i="1"/>
  <c r="AA743" i="1"/>
  <c r="AB743" i="1"/>
  <c r="S744" i="1"/>
  <c r="AD744" i="1" s="1"/>
  <c r="AC744" i="1" s="1"/>
  <c r="T744" i="1"/>
  <c r="U744" i="1"/>
  <c r="V744" i="1"/>
  <c r="W744" i="1"/>
  <c r="X744" i="1"/>
  <c r="Y744" i="1"/>
  <c r="Z744" i="1"/>
  <c r="AA744" i="1"/>
  <c r="AB744" i="1"/>
  <c r="S745" i="1"/>
  <c r="AD745" i="1" s="1"/>
  <c r="AC745" i="1" s="1"/>
  <c r="T745" i="1"/>
  <c r="U745" i="1"/>
  <c r="V745" i="1"/>
  <c r="W745" i="1"/>
  <c r="X745" i="1"/>
  <c r="Y745" i="1"/>
  <c r="Z745" i="1"/>
  <c r="AA745" i="1"/>
  <c r="AB745" i="1"/>
  <c r="S746" i="1"/>
  <c r="AD746" i="1" s="1"/>
  <c r="AC746" i="1" s="1"/>
  <c r="T746" i="1"/>
  <c r="U746" i="1"/>
  <c r="V746" i="1"/>
  <c r="W746" i="1"/>
  <c r="X746" i="1"/>
  <c r="Y746" i="1"/>
  <c r="Z746" i="1"/>
  <c r="AA746" i="1"/>
  <c r="AB746" i="1"/>
  <c r="S747" i="1"/>
  <c r="AD747" i="1" s="1"/>
  <c r="AC747" i="1" s="1"/>
  <c r="T747" i="1"/>
  <c r="U747" i="1"/>
  <c r="V747" i="1"/>
  <c r="W747" i="1"/>
  <c r="X747" i="1"/>
  <c r="Y747" i="1"/>
  <c r="Z747" i="1"/>
  <c r="AA747" i="1"/>
  <c r="AB747" i="1"/>
  <c r="S748" i="1"/>
  <c r="AD748" i="1" s="1"/>
  <c r="AC748" i="1" s="1"/>
  <c r="T748" i="1"/>
  <c r="U748" i="1"/>
  <c r="V748" i="1"/>
  <c r="W748" i="1"/>
  <c r="X748" i="1"/>
  <c r="Y748" i="1"/>
  <c r="Z748" i="1"/>
  <c r="AA748" i="1"/>
  <c r="AB748" i="1"/>
  <c r="S749" i="1"/>
  <c r="AD749" i="1" s="1"/>
  <c r="AC749" i="1" s="1"/>
  <c r="T749" i="1"/>
  <c r="U749" i="1"/>
  <c r="V749" i="1"/>
  <c r="W749" i="1"/>
  <c r="X749" i="1"/>
  <c r="Y749" i="1"/>
  <c r="Z749" i="1"/>
  <c r="AA749" i="1"/>
  <c r="AB749" i="1"/>
  <c r="S750" i="1"/>
  <c r="AD750" i="1" s="1"/>
  <c r="AC750" i="1" s="1"/>
  <c r="T750" i="1"/>
  <c r="U750" i="1"/>
  <c r="V750" i="1"/>
  <c r="W750" i="1"/>
  <c r="X750" i="1"/>
  <c r="Y750" i="1"/>
  <c r="Z750" i="1"/>
  <c r="AA750" i="1"/>
  <c r="AB750" i="1"/>
  <c r="S751" i="1"/>
  <c r="AD751" i="1" s="1"/>
  <c r="AC751" i="1" s="1"/>
  <c r="T751" i="1"/>
  <c r="U751" i="1"/>
  <c r="V751" i="1"/>
  <c r="W751" i="1"/>
  <c r="X751" i="1"/>
  <c r="Y751" i="1"/>
  <c r="Z751" i="1"/>
  <c r="AA751" i="1"/>
  <c r="AB751" i="1"/>
  <c r="S752" i="1"/>
  <c r="AD752" i="1" s="1"/>
  <c r="AC752" i="1" s="1"/>
  <c r="T752" i="1"/>
  <c r="U752" i="1"/>
  <c r="V752" i="1"/>
  <c r="W752" i="1"/>
  <c r="X752" i="1"/>
  <c r="Y752" i="1"/>
  <c r="Z752" i="1"/>
  <c r="AA752" i="1"/>
  <c r="AB752" i="1"/>
  <c r="S753" i="1"/>
  <c r="AD753" i="1" s="1"/>
  <c r="AC753" i="1" s="1"/>
  <c r="T753" i="1"/>
  <c r="U753" i="1"/>
  <c r="V753" i="1"/>
  <c r="W753" i="1"/>
  <c r="X753" i="1"/>
  <c r="Y753" i="1"/>
  <c r="Z753" i="1"/>
  <c r="AA753" i="1"/>
  <c r="AB753" i="1"/>
  <c r="S754" i="1"/>
  <c r="AD754" i="1" s="1"/>
  <c r="AC754" i="1" s="1"/>
  <c r="T754" i="1"/>
  <c r="U754" i="1"/>
  <c r="V754" i="1"/>
  <c r="W754" i="1"/>
  <c r="X754" i="1"/>
  <c r="Y754" i="1"/>
  <c r="Z754" i="1"/>
  <c r="AA754" i="1"/>
  <c r="AB754" i="1"/>
  <c r="S755" i="1"/>
  <c r="AD755" i="1" s="1"/>
  <c r="AC755" i="1" s="1"/>
  <c r="T755" i="1"/>
  <c r="U755" i="1"/>
  <c r="V755" i="1"/>
  <c r="W755" i="1"/>
  <c r="X755" i="1"/>
  <c r="Y755" i="1"/>
  <c r="Z755" i="1"/>
  <c r="AA755" i="1"/>
  <c r="AB755" i="1"/>
  <c r="S756" i="1"/>
  <c r="AD756" i="1" s="1"/>
  <c r="AC756" i="1" s="1"/>
  <c r="T756" i="1"/>
  <c r="U756" i="1"/>
  <c r="V756" i="1"/>
  <c r="W756" i="1"/>
  <c r="X756" i="1"/>
  <c r="Y756" i="1"/>
  <c r="Z756" i="1"/>
  <c r="AA756" i="1"/>
  <c r="AB756" i="1"/>
  <c r="S757" i="1"/>
  <c r="AD757" i="1" s="1"/>
  <c r="AC757" i="1" s="1"/>
  <c r="T757" i="1"/>
  <c r="U757" i="1"/>
  <c r="V757" i="1"/>
  <c r="W757" i="1"/>
  <c r="X757" i="1"/>
  <c r="Y757" i="1"/>
  <c r="Z757" i="1"/>
  <c r="AA757" i="1"/>
  <c r="AB757" i="1"/>
  <c r="S758" i="1"/>
  <c r="AD758" i="1" s="1"/>
  <c r="AC758" i="1" s="1"/>
  <c r="T758" i="1"/>
  <c r="U758" i="1"/>
  <c r="V758" i="1"/>
  <c r="W758" i="1"/>
  <c r="X758" i="1"/>
  <c r="Y758" i="1"/>
  <c r="Z758" i="1"/>
  <c r="AA758" i="1"/>
  <c r="AB758" i="1"/>
  <c r="S759" i="1"/>
  <c r="AD759" i="1" s="1"/>
  <c r="AC759" i="1" s="1"/>
  <c r="T759" i="1"/>
  <c r="U759" i="1"/>
  <c r="V759" i="1"/>
  <c r="W759" i="1"/>
  <c r="X759" i="1"/>
  <c r="Y759" i="1"/>
  <c r="Z759" i="1"/>
  <c r="AA759" i="1"/>
  <c r="AB759" i="1"/>
  <c r="S760" i="1"/>
  <c r="AD760" i="1" s="1"/>
  <c r="AC760" i="1" s="1"/>
  <c r="T760" i="1"/>
  <c r="U760" i="1"/>
  <c r="V760" i="1"/>
  <c r="W760" i="1"/>
  <c r="X760" i="1"/>
  <c r="Y760" i="1"/>
  <c r="Z760" i="1"/>
  <c r="AA760" i="1"/>
  <c r="AB760" i="1"/>
  <c r="S761" i="1"/>
  <c r="AD761" i="1" s="1"/>
  <c r="AC761" i="1" s="1"/>
  <c r="T761" i="1"/>
  <c r="U761" i="1"/>
  <c r="V761" i="1"/>
  <c r="W761" i="1"/>
  <c r="X761" i="1"/>
  <c r="Y761" i="1"/>
  <c r="Z761" i="1"/>
  <c r="AA761" i="1"/>
  <c r="AB761" i="1"/>
  <c r="S762" i="1"/>
  <c r="AD762" i="1" s="1"/>
  <c r="AC762" i="1" s="1"/>
  <c r="T762" i="1"/>
  <c r="U762" i="1"/>
  <c r="V762" i="1"/>
  <c r="W762" i="1"/>
  <c r="X762" i="1"/>
  <c r="Y762" i="1"/>
  <c r="Z762" i="1"/>
  <c r="AA762" i="1"/>
  <c r="AB762" i="1"/>
  <c r="S763" i="1"/>
  <c r="AD763" i="1" s="1"/>
  <c r="AC763" i="1" s="1"/>
  <c r="T763" i="1"/>
  <c r="U763" i="1"/>
  <c r="V763" i="1"/>
  <c r="W763" i="1"/>
  <c r="X763" i="1"/>
  <c r="Y763" i="1"/>
  <c r="Z763" i="1"/>
  <c r="AA763" i="1"/>
  <c r="AB763" i="1"/>
  <c r="S764" i="1"/>
  <c r="AD764" i="1" s="1"/>
  <c r="AC764" i="1" s="1"/>
  <c r="T764" i="1"/>
  <c r="U764" i="1"/>
  <c r="V764" i="1"/>
  <c r="W764" i="1"/>
  <c r="X764" i="1"/>
  <c r="Y764" i="1"/>
  <c r="Z764" i="1"/>
  <c r="AA764" i="1"/>
  <c r="AB764" i="1"/>
  <c r="S765" i="1"/>
  <c r="AD765" i="1" s="1"/>
  <c r="AC765" i="1" s="1"/>
  <c r="T765" i="1"/>
  <c r="U765" i="1"/>
  <c r="V765" i="1"/>
  <c r="W765" i="1"/>
  <c r="X765" i="1"/>
  <c r="Y765" i="1"/>
  <c r="Z765" i="1"/>
  <c r="AA765" i="1"/>
  <c r="AB765" i="1"/>
  <c r="S766" i="1"/>
  <c r="AD766" i="1" s="1"/>
  <c r="AC766" i="1" s="1"/>
  <c r="T766" i="1"/>
  <c r="U766" i="1"/>
  <c r="V766" i="1"/>
  <c r="W766" i="1"/>
  <c r="X766" i="1"/>
  <c r="Y766" i="1"/>
  <c r="Z766" i="1"/>
  <c r="AA766" i="1"/>
  <c r="AB766" i="1"/>
  <c r="S767" i="1"/>
  <c r="AD767" i="1" s="1"/>
  <c r="AC767" i="1" s="1"/>
  <c r="T767" i="1"/>
  <c r="U767" i="1"/>
  <c r="V767" i="1"/>
  <c r="W767" i="1"/>
  <c r="X767" i="1"/>
  <c r="Y767" i="1"/>
  <c r="Z767" i="1"/>
  <c r="AA767" i="1"/>
  <c r="AB767" i="1"/>
  <c r="S768" i="1"/>
  <c r="AD768" i="1" s="1"/>
  <c r="AC768" i="1" s="1"/>
  <c r="T768" i="1"/>
  <c r="U768" i="1"/>
  <c r="V768" i="1"/>
  <c r="W768" i="1"/>
  <c r="X768" i="1"/>
  <c r="Y768" i="1"/>
  <c r="Z768" i="1"/>
  <c r="AA768" i="1"/>
  <c r="AB768" i="1"/>
  <c r="S769" i="1"/>
  <c r="AD769" i="1" s="1"/>
  <c r="AC769" i="1" s="1"/>
  <c r="T769" i="1"/>
  <c r="U769" i="1"/>
  <c r="V769" i="1"/>
  <c r="W769" i="1"/>
  <c r="X769" i="1"/>
  <c r="Y769" i="1"/>
  <c r="Z769" i="1"/>
  <c r="AA769" i="1"/>
  <c r="AB769" i="1"/>
  <c r="S770" i="1"/>
  <c r="AD770" i="1" s="1"/>
  <c r="AC770" i="1" s="1"/>
  <c r="T770" i="1"/>
  <c r="U770" i="1"/>
  <c r="V770" i="1"/>
  <c r="W770" i="1"/>
  <c r="X770" i="1"/>
  <c r="Y770" i="1"/>
  <c r="Z770" i="1"/>
  <c r="AA770" i="1"/>
  <c r="AB770" i="1"/>
  <c r="S771" i="1"/>
  <c r="AD771" i="1" s="1"/>
  <c r="AC771" i="1" s="1"/>
  <c r="T771" i="1"/>
  <c r="U771" i="1"/>
  <c r="V771" i="1"/>
  <c r="W771" i="1"/>
  <c r="X771" i="1"/>
  <c r="Y771" i="1"/>
  <c r="Z771" i="1"/>
  <c r="AA771" i="1"/>
  <c r="AB771" i="1"/>
  <c r="S772" i="1"/>
  <c r="AD772" i="1" s="1"/>
  <c r="AC772" i="1" s="1"/>
  <c r="T772" i="1"/>
  <c r="U772" i="1"/>
  <c r="V772" i="1"/>
  <c r="W772" i="1"/>
  <c r="X772" i="1"/>
  <c r="Y772" i="1"/>
  <c r="Z772" i="1"/>
  <c r="AA772" i="1"/>
  <c r="AB772" i="1"/>
  <c r="S773" i="1"/>
  <c r="AD773" i="1" s="1"/>
  <c r="AC773" i="1" s="1"/>
  <c r="T773" i="1"/>
  <c r="U773" i="1"/>
  <c r="V773" i="1"/>
  <c r="W773" i="1"/>
  <c r="X773" i="1"/>
  <c r="Y773" i="1"/>
  <c r="Z773" i="1"/>
  <c r="AA773" i="1"/>
  <c r="AB773" i="1"/>
  <c r="S774" i="1"/>
  <c r="AD774" i="1" s="1"/>
  <c r="AC774" i="1" s="1"/>
  <c r="T774" i="1"/>
  <c r="U774" i="1"/>
  <c r="V774" i="1"/>
  <c r="W774" i="1"/>
  <c r="X774" i="1"/>
  <c r="Y774" i="1"/>
  <c r="Z774" i="1"/>
  <c r="AA774" i="1"/>
  <c r="AB774" i="1"/>
  <c r="S775" i="1"/>
  <c r="AD775" i="1" s="1"/>
  <c r="AC775" i="1" s="1"/>
  <c r="T775" i="1"/>
  <c r="U775" i="1"/>
  <c r="V775" i="1"/>
  <c r="W775" i="1"/>
  <c r="X775" i="1"/>
  <c r="Y775" i="1"/>
  <c r="Z775" i="1"/>
  <c r="AA775" i="1"/>
  <c r="AB775" i="1"/>
  <c r="S776" i="1"/>
  <c r="AD776" i="1" s="1"/>
  <c r="AC776" i="1" s="1"/>
  <c r="T776" i="1"/>
  <c r="U776" i="1"/>
  <c r="V776" i="1"/>
  <c r="W776" i="1"/>
  <c r="X776" i="1"/>
  <c r="Y776" i="1"/>
  <c r="Z776" i="1"/>
  <c r="AA776" i="1"/>
  <c r="AB776" i="1"/>
  <c r="S777" i="1"/>
  <c r="AD777" i="1" s="1"/>
  <c r="AC777" i="1" s="1"/>
  <c r="T777" i="1"/>
  <c r="U777" i="1"/>
  <c r="V777" i="1"/>
  <c r="W777" i="1"/>
  <c r="X777" i="1"/>
  <c r="Y777" i="1"/>
  <c r="Z777" i="1"/>
  <c r="AA777" i="1"/>
  <c r="AB777" i="1"/>
  <c r="S778" i="1"/>
  <c r="AD778" i="1" s="1"/>
  <c r="AC778" i="1" s="1"/>
  <c r="T778" i="1"/>
  <c r="U778" i="1"/>
  <c r="V778" i="1"/>
  <c r="W778" i="1"/>
  <c r="X778" i="1"/>
  <c r="Y778" i="1"/>
  <c r="Z778" i="1"/>
  <c r="AA778" i="1"/>
  <c r="AB778" i="1"/>
  <c r="S779" i="1"/>
  <c r="AD779" i="1" s="1"/>
  <c r="AC779" i="1" s="1"/>
  <c r="T779" i="1"/>
  <c r="U779" i="1"/>
  <c r="V779" i="1"/>
  <c r="W779" i="1"/>
  <c r="X779" i="1"/>
  <c r="Y779" i="1"/>
  <c r="Z779" i="1"/>
  <c r="AA779" i="1"/>
  <c r="AB779" i="1"/>
  <c r="S780" i="1"/>
  <c r="AD780" i="1" s="1"/>
  <c r="AC780" i="1" s="1"/>
  <c r="T780" i="1"/>
  <c r="U780" i="1"/>
  <c r="V780" i="1"/>
  <c r="W780" i="1"/>
  <c r="X780" i="1"/>
  <c r="Y780" i="1"/>
  <c r="Z780" i="1"/>
  <c r="AA780" i="1"/>
  <c r="AB780" i="1"/>
  <c r="S781" i="1"/>
  <c r="AD781" i="1" s="1"/>
  <c r="AC781" i="1" s="1"/>
  <c r="T781" i="1"/>
  <c r="U781" i="1"/>
  <c r="V781" i="1"/>
  <c r="W781" i="1"/>
  <c r="X781" i="1"/>
  <c r="Y781" i="1"/>
  <c r="Z781" i="1"/>
  <c r="AA781" i="1"/>
  <c r="AB781" i="1"/>
  <c r="S782" i="1"/>
  <c r="AD782" i="1" s="1"/>
  <c r="AC782" i="1" s="1"/>
  <c r="T782" i="1"/>
  <c r="U782" i="1"/>
  <c r="V782" i="1"/>
  <c r="W782" i="1"/>
  <c r="X782" i="1"/>
  <c r="Y782" i="1"/>
  <c r="Z782" i="1"/>
  <c r="AA782" i="1"/>
  <c r="AB782" i="1"/>
  <c r="S783" i="1"/>
  <c r="AD783" i="1" s="1"/>
  <c r="AC783" i="1" s="1"/>
  <c r="T783" i="1"/>
  <c r="U783" i="1"/>
  <c r="V783" i="1"/>
  <c r="W783" i="1"/>
  <c r="X783" i="1"/>
  <c r="Y783" i="1"/>
  <c r="Z783" i="1"/>
  <c r="AA783" i="1"/>
  <c r="AB783" i="1"/>
  <c r="S784" i="1"/>
  <c r="AD784" i="1" s="1"/>
  <c r="AC784" i="1" s="1"/>
  <c r="T784" i="1"/>
  <c r="U784" i="1"/>
  <c r="V784" i="1"/>
  <c r="W784" i="1"/>
  <c r="X784" i="1"/>
  <c r="Y784" i="1"/>
  <c r="Z784" i="1"/>
  <c r="AA784" i="1"/>
  <c r="AB784" i="1"/>
  <c r="S785" i="1"/>
  <c r="AD785" i="1" s="1"/>
  <c r="AC785" i="1" s="1"/>
  <c r="T785" i="1"/>
  <c r="U785" i="1"/>
  <c r="V785" i="1"/>
  <c r="W785" i="1"/>
  <c r="X785" i="1"/>
  <c r="Y785" i="1"/>
  <c r="Z785" i="1"/>
  <c r="AA785" i="1"/>
  <c r="AB785" i="1"/>
  <c r="S786" i="1"/>
  <c r="AD786" i="1" s="1"/>
  <c r="AC786" i="1" s="1"/>
  <c r="T786" i="1"/>
  <c r="U786" i="1"/>
  <c r="V786" i="1"/>
  <c r="W786" i="1"/>
  <c r="X786" i="1"/>
  <c r="Y786" i="1"/>
  <c r="Z786" i="1"/>
  <c r="AA786" i="1"/>
  <c r="AB786" i="1"/>
  <c r="S787" i="1"/>
  <c r="AD787" i="1" s="1"/>
  <c r="AC787" i="1" s="1"/>
  <c r="T787" i="1"/>
  <c r="U787" i="1"/>
  <c r="V787" i="1"/>
  <c r="W787" i="1"/>
  <c r="X787" i="1"/>
  <c r="Y787" i="1"/>
  <c r="Z787" i="1"/>
  <c r="AA787" i="1"/>
  <c r="AB787" i="1"/>
  <c r="S788" i="1"/>
  <c r="AD788" i="1" s="1"/>
  <c r="AC788" i="1" s="1"/>
  <c r="T788" i="1"/>
  <c r="U788" i="1"/>
  <c r="V788" i="1"/>
  <c r="W788" i="1"/>
  <c r="X788" i="1"/>
  <c r="Y788" i="1"/>
  <c r="Z788" i="1"/>
  <c r="AA788" i="1"/>
  <c r="AB788" i="1"/>
  <c r="S789" i="1"/>
  <c r="AD789" i="1" s="1"/>
  <c r="AC789" i="1" s="1"/>
  <c r="T789" i="1"/>
  <c r="U789" i="1"/>
  <c r="V789" i="1"/>
  <c r="W789" i="1"/>
  <c r="X789" i="1"/>
  <c r="Y789" i="1"/>
  <c r="Z789" i="1"/>
  <c r="AA789" i="1"/>
  <c r="AB789" i="1"/>
  <c r="S790" i="1"/>
  <c r="AD790" i="1" s="1"/>
  <c r="AC790" i="1" s="1"/>
  <c r="T790" i="1"/>
  <c r="U790" i="1"/>
  <c r="V790" i="1"/>
  <c r="W790" i="1"/>
  <c r="X790" i="1"/>
  <c r="Y790" i="1"/>
  <c r="Z790" i="1"/>
  <c r="AA790" i="1"/>
  <c r="AB790" i="1"/>
  <c r="S791" i="1"/>
  <c r="AD791" i="1" s="1"/>
  <c r="AC791" i="1" s="1"/>
  <c r="T791" i="1"/>
  <c r="U791" i="1"/>
  <c r="V791" i="1"/>
  <c r="W791" i="1"/>
  <c r="X791" i="1"/>
  <c r="Y791" i="1"/>
  <c r="Z791" i="1"/>
  <c r="AA791" i="1"/>
  <c r="AB791" i="1"/>
  <c r="S792" i="1"/>
  <c r="AD792" i="1" s="1"/>
  <c r="AC792" i="1" s="1"/>
  <c r="T792" i="1"/>
  <c r="U792" i="1"/>
  <c r="V792" i="1"/>
  <c r="W792" i="1"/>
  <c r="X792" i="1"/>
  <c r="Y792" i="1"/>
  <c r="Z792" i="1"/>
  <c r="AA792" i="1"/>
  <c r="AB792" i="1"/>
  <c r="S793" i="1"/>
  <c r="AD793" i="1" s="1"/>
  <c r="AC793" i="1" s="1"/>
  <c r="T793" i="1"/>
  <c r="U793" i="1"/>
  <c r="V793" i="1"/>
  <c r="W793" i="1"/>
  <c r="X793" i="1"/>
  <c r="Y793" i="1"/>
  <c r="Z793" i="1"/>
  <c r="AA793" i="1"/>
  <c r="AB793" i="1"/>
  <c r="S794" i="1"/>
  <c r="AD794" i="1" s="1"/>
  <c r="AC794" i="1" s="1"/>
  <c r="T794" i="1"/>
  <c r="U794" i="1"/>
  <c r="V794" i="1"/>
  <c r="W794" i="1"/>
  <c r="X794" i="1"/>
  <c r="Y794" i="1"/>
  <c r="Z794" i="1"/>
  <c r="AA794" i="1"/>
  <c r="AB794" i="1"/>
  <c r="S795" i="1"/>
  <c r="AD795" i="1" s="1"/>
  <c r="AC795" i="1" s="1"/>
  <c r="T795" i="1"/>
  <c r="U795" i="1"/>
  <c r="V795" i="1"/>
  <c r="W795" i="1"/>
  <c r="X795" i="1"/>
  <c r="Y795" i="1"/>
  <c r="Z795" i="1"/>
  <c r="AA795" i="1"/>
  <c r="AB795" i="1"/>
  <c r="S796" i="1"/>
  <c r="AD796" i="1" s="1"/>
  <c r="AC796" i="1" s="1"/>
  <c r="T796" i="1"/>
  <c r="U796" i="1"/>
  <c r="V796" i="1"/>
  <c r="W796" i="1"/>
  <c r="X796" i="1"/>
  <c r="Y796" i="1"/>
  <c r="Z796" i="1"/>
  <c r="AA796" i="1"/>
  <c r="AB796" i="1"/>
  <c r="S797" i="1"/>
  <c r="AD797" i="1" s="1"/>
  <c r="AC797" i="1" s="1"/>
  <c r="T797" i="1"/>
  <c r="U797" i="1"/>
  <c r="V797" i="1"/>
  <c r="W797" i="1"/>
  <c r="X797" i="1"/>
  <c r="Y797" i="1"/>
  <c r="Z797" i="1"/>
  <c r="AA797" i="1"/>
  <c r="AB797" i="1"/>
  <c r="S798" i="1"/>
  <c r="AD798" i="1" s="1"/>
  <c r="AC798" i="1" s="1"/>
  <c r="T798" i="1"/>
  <c r="U798" i="1"/>
  <c r="V798" i="1"/>
  <c r="W798" i="1"/>
  <c r="X798" i="1"/>
  <c r="Y798" i="1"/>
  <c r="Z798" i="1"/>
  <c r="AA798" i="1"/>
  <c r="AB798" i="1"/>
  <c r="S799" i="1"/>
  <c r="AD799" i="1" s="1"/>
  <c r="AC799" i="1" s="1"/>
  <c r="T799" i="1"/>
  <c r="U799" i="1"/>
  <c r="V799" i="1"/>
  <c r="W799" i="1"/>
  <c r="X799" i="1"/>
  <c r="Y799" i="1"/>
  <c r="Z799" i="1"/>
  <c r="AA799" i="1"/>
  <c r="AB799" i="1"/>
  <c r="S800" i="1"/>
  <c r="AD800" i="1" s="1"/>
  <c r="AC800" i="1" s="1"/>
  <c r="T800" i="1"/>
  <c r="U800" i="1"/>
  <c r="V800" i="1"/>
  <c r="W800" i="1"/>
  <c r="X800" i="1"/>
  <c r="Y800" i="1"/>
  <c r="Z800" i="1"/>
  <c r="AA800" i="1"/>
  <c r="AB800" i="1"/>
  <c r="S801" i="1"/>
  <c r="AD801" i="1" s="1"/>
  <c r="AC801" i="1" s="1"/>
  <c r="T801" i="1"/>
  <c r="U801" i="1"/>
  <c r="V801" i="1"/>
  <c r="W801" i="1"/>
  <c r="X801" i="1"/>
  <c r="Y801" i="1"/>
  <c r="Z801" i="1"/>
  <c r="AA801" i="1"/>
  <c r="AB801" i="1"/>
  <c r="AD2" i="1"/>
  <c r="AC2" i="1"/>
  <c r="AB2" i="1"/>
  <c r="AA2" i="1"/>
  <c r="Z2" i="1"/>
  <c r="Y2" i="1"/>
  <c r="X2" i="1"/>
  <c r="W2" i="1"/>
  <c r="V2" i="1"/>
  <c r="U2" i="1"/>
  <c r="T2" i="1"/>
  <c r="S2" i="1"/>
  <c r="AD725" i="1" l="1"/>
  <c r="AC725" i="1" s="1"/>
  <c r="AD709" i="1"/>
  <c r="AC709" i="1" s="1"/>
  <c r="AD693" i="1"/>
  <c r="AC693" i="1" s="1"/>
  <c r="AD679" i="1"/>
  <c r="AC679" i="1" s="1"/>
  <c r="AD663" i="1"/>
  <c r="AC663" i="1" s="1"/>
  <c r="AD727" i="1"/>
  <c r="AC727" i="1" s="1"/>
  <c r="AD711" i="1"/>
  <c r="AC711" i="1" s="1"/>
  <c r="AD695" i="1"/>
  <c r="AC695" i="1" s="1"/>
  <c r="AD681" i="1"/>
  <c r="AC681" i="1" s="1"/>
  <c r="AD665" i="1"/>
  <c r="AC665" i="1" s="1"/>
  <c r="AD643" i="1"/>
  <c r="AC643" i="1" s="1"/>
  <c r="AD635" i="1"/>
  <c r="AC635" i="1" s="1"/>
  <c r="AD729" i="1"/>
  <c r="AC729" i="1" s="1"/>
  <c r="AD713" i="1"/>
  <c r="AC713" i="1" s="1"/>
  <c r="AD697" i="1"/>
  <c r="AC697" i="1" s="1"/>
  <c r="AD667" i="1"/>
  <c r="AC667" i="1" s="1"/>
  <c r="AD715" i="1"/>
  <c r="AC715" i="1" s="1"/>
  <c r="AD699" i="1"/>
  <c r="AC699" i="1" s="1"/>
  <c r="AD683" i="1"/>
  <c r="AC683" i="1" s="1"/>
  <c r="AD669" i="1"/>
  <c r="AC669" i="1" s="1"/>
  <c r="AD653" i="1"/>
  <c r="AC653" i="1" s="1"/>
  <c r="AD717" i="1"/>
  <c r="AC717" i="1" s="1"/>
  <c r="AD701" i="1"/>
  <c r="AC701" i="1" s="1"/>
  <c r="AD685" i="1"/>
  <c r="AC685" i="1" s="1"/>
  <c r="AD671" i="1"/>
  <c r="AC671" i="1" s="1"/>
  <c r="AD655" i="1"/>
  <c r="AC655" i="1" s="1"/>
  <c r="AD719" i="1"/>
  <c r="AC719" i="1" s="1"/>
  <c r="AD703" i="1"/>
  <c r="AC703" i="1" s="1"/>
  <c r="AD721" i="1"/>
  <c r="AC721" i="1" s="1"/>
  <c r="AD705" i="1"/>
  <c r="AC705" i="1" s="1"/>
  <c r="AD689" i="1"/>
  <c r="AC689" i="1" s="1"/>
  <c r="AD675" i="1"/>
  <c r="AC675" i="1" s="1"/>
  <c r="AD659" i="1"/>
  <c r="AC659" i="1" s="1"/>
  <c r="AD723" i="1"/>
  <c r="AC723" i="1" s="1"/>
  <c r="AD707" i="1"/>
  <c r="AC707" i="1" s="1"/>
  <c r="AD691" i="1"/>
  <c r="AC691" i="1" s="1"/>
  <c r="AD562" i="1"/>
  <c r="AC562" i="1" s="1"/>
  <c r="AD556" i="1"/>
  <c r="AC556" i="1" s="1"/>
  <c r="AD548" i="1"/>
  <c r="AC548" i="1" s="1"/>
  <c r="AD540" i="1"/>
  <c r="AC540" i="1" s="1"/>
  <c r="AD537" i="1"/>
  <c r="AC537" i="1" s="1"/>
  <c r="AD524" i="1"/>
  <c r="AC524" i="1" s="1"/>
  <c r="AD521" i="1"/>
  <c r="AC521" i="1" s="1"/>
  <c r="AD508" i="1"/>
  <c r="AC508" i="1" s="1"/>
  <c r="AD505" i="1"/>
  <c r="AC505" i="1" s="1"/>
  <c r="AD527" i="1"/>
  <c r="AC527" i="1" s="1"/>
  <c r="AD511" i="1"/>
  <c r="AC511" i="1" s="1"/>
  <c r="AD495" i="1"/>
  <c r="AC495" i="1" s="1"/>
  <c r="AD558" i="1"/>
  <c r="AC558" i="1" s="1"/>
  <c r="AD550" i="1"/>
  <c r="AC550" i="1" s="1"/>
  <c r="AD542" i="1"/>
  <c r="AC542" i="1" s="1"/>
  <c r="AD533" i="1"/>
  <c r="AC533" i="1" s="1"/>
  <c r="AD517" i="1"/>
  <c r="AC517" i="1" s="1"/>
  <c r="AD501" i="1"/>
  <c r="AC501" i="1" s="1"/>
  <c r="AD539" i="1"/>
  <c r="AC539" i="1" s="1"/>
  <c r="AD526" i="1"/>
  <c r="AC526" i="1" s="1"/>
  <c r="AD523" i="1"/>
  <c r="AC523" i="1" s="1"/>
  <c r="AD510" i="1"/>
  <c r="AC510" i="1" s="1"/>
  <c r="AD507" i="1"/>
  <c r="AC507" i="1" s="1"/>
  <c r="AD552" i="1"/>
  <c r="AC552" i="1" s="1"/>
  <c r="AD544" i="1"/>
  <c r="AC544" i="1" s="1"/>
  <c r="AD532" i="1"/>
  <c r="AC532" i="1" s="1"/>
  <c r="AD529" i="1"/>
  <c r="AC529" i="1" s="1"/>
  <c r="AD516" i="1"/>
  <c r="AC516" i="1" s="1"/>
  <c r="AD513" i="1"/>
  <c r="AC513" i="1" s="1"/>
  <c r="AD497" i="1"/>
  <c r="AC497" i="1" s="1"/>
  <c r="AD535" i="1"/>
  <c r="AC535" i="1" s="1"/>
  <c r="AD519" i="1"/>
  <c r="AC519" i="1" s="1"/>
  <c r="AD503" i="1"/>
  <c r="AC503" i="1" s="1"/>
  <c r="AD560" i="1"/>
  <c r="AC560" i="1" s="1"/>
  <c r="AD554" i="1"/>
  <c r="AC554" i="1" s="1"/>
  <c r="AD546" i="1"/>
  <c r="AC546" i="1" s="1"/>
  <c r="AD528" i="1"/>
  <c r="AC528" i="1" s="1"/>
  <c r="AD525" i="1"/>
  <c r="AC525" i="1" s="1"/>
  <c r="AD512" i="1"/>
  <c r="AC512" i="1" s="1"/>
  <c r="AD509" i="1"/>
  <c r="AC509" i="1" s="1"/>
  <c r="AD496" i="1"/>
  <c r="AC496" i="1" s="1"/>
  <c r="AD534" i="1"/>
  <c r="AC534" i="1" s="1"/>
  <c r="AD531" i="1"/>
  <c r="AC531" i="1" s="1"/>
  <c r="AD518" i="1"/>
  <c r="AC518" i="1" s="1"/>
  <c r="AD515" i="1"/>
  <c r="AC515" i="1" s="1"/>
  <c r="AD502" i="1"/>
  <c r="AC502" i="1" s="1"/>
  <c r="AD499" i="1"/>
  <c r="AC499" i="1" s="1"/>
  <c r="AD397" i="1"/>
  <c r="AC397" i="1" s="1"/>
  <c r="AD403" i="1"/>
  <c r="AC403" i="1" s="1"/>
  <c r="AD390" i="1"/>
  <c r="AC390" i="1" s="1"/>
  <c r="AD386" i="1"/>
  <c r="AC386" i="1" s="1"/>
  <c r="AD382" i="1"/>
  <c r="AC382" i="1" s="1"/>
  <c r="AD378" i="1"/>
  <c r="AC378" i="1" s="1"/>
  <c r="AD393" i="1"/>
  <c r="AC393" i="1" s="1"/>
  <c r="AD399" i="1"/>
  <c r="AC399" i="1" s="1"/>
  <c r="AD389" i="1"/>
  <c r="AC389" i="1" s="1"/>
  <c r="AD385" i="1"/>
  <c r="AC385" i="1" s="1"/>
  <c r="AD381" i="1"/>
  <c r="AC381" i="1" s="1"/>
  <c r="AD377" i="1"/>
  <c r="AC377" i="1" s="1"/>
  <c r="AD373" i="1"/>
  <c r="AC373" i="1" s="1"/>
  <c r="AD369" i="1"/>
  <c r="AC369" i="1" s="1"/>
  <c r="AD365" i="1"/>
  <c r="AC365" i="1" s="1"/>
  <c r="AD361" i="1"/>
  <c r="AC361" i="1" s="1"/>
  <c r="AD395" i="1"/>
  <c r="AC395" i="1" s="1"/>
  <c r="AD388" i="1"/>
  <c r="AC388" i="1" s="1"/>
  <c r="AD384" i="1"/>
  <c r="AC384" i="1" s="1"/>
  <c r="AD380" i="1"/>
  <c r="AC380" i="1" s="1"/>
  <c r="AD376" i="1"/>
  <c r="AC376" i="1" s="1"/>
  <c r="AD372" i="1"/>
  <c r="AC372" i="1" s="1"/>
  <c r="AD368" i="1"/>
  <c r="AC368" i="1" s="1"/>
  <c r="AD364" i="1"/>
  <c r="AC364" i="1" s="1"/>
  <c r="AD360" i="1"/>
  <c r="AC360" i="1" s="1"/>
  <c r="AD401" i="1"/>
  <c r="AC401" i="1" s="1"/>
  <c r="AD391" i="1"/>
  <c r="AC391" i="1" s="1"/>
  <c r="AD387" i="1"/>
  <c r="AC387" i="1" s="1"/>
  <c r="AD383" i="1"/>
  <c r="AC383" i="1" s="1"/>
  <c r="AD379" i="1"/>
  <c r="AC379" i="1" s="1"/>
  <c r="AD375" i="1"/>
  <c r="AC375" i="1" s="1"/>
  <c r="AD371" i="1"/>
  <c r="AC371" i="1" s="1"/>
  <c r="AD367" i="1"/>
  <c r="AC367" i="1" s="1"/>
  <c r="AD363" i="1"/>
  <c r="AC363" i="1" s="1"/>
  <c r="AD359" i="1"/>
  <c r="AC359" i="1" s="1"/>
  <c r="AD224" i="1"/>
  <c r="AC224" i="1" s="1"/>
  <c r="AD214" i="1"/>
  <c r="AC214" i="1" s="1"/>
  <c r="AD210" i="1"/>
  <c r="AC210" i="1" s="1"/>
  <c r="AD206" i="1"/>
  <c r="AC206" i="1" s="1"/>
  <c r="AD220" i="1"/>
  <c r="AC220" i="1" s="1"/>
  <c r="AD213" i="1"/>
  <c r="AC213" i="1" s="1"/>
  <c r="AD209" i="1"/>
  <c r="AC209" i="1" s="1"/>
  <c r="AD205" i="1"/>
  <c r="AC205" i="1" s="1"/>
  <c r="AD216" i="1"/>
  <c r="AC216" i="1" s="1"/>
  <c r="AD212" i="1"/>
  <c r="AC212" i="1" s="1"/>
  <c r="AD208" i="1"/>
  <c r="AC208" i="1" s="1"/>
  <c r="AD222" i="1"/>
  <c r="AC222" i="1" s="1"/>
  <c r="AD215" i="1"/>
  <c r="AC215" i="1" s="1"/>
  <c r="AD211" i="1"/>
  <c r="AC211" i="1" s="1"/>
  <c r="AD207" i="1"/>
  <c r="AC207" i="1" s="1"/>
  <c r="AD218" i="1"/>
  <c r="AC218" i="1" s="1"/>
  <c r="AD162" i="1"/>
  <c r="AC162" i="1" s="1"/>
  <c r="AD154" i="1"/>
  <c r="AC154" i="1" s="1"/>
  <c r="AD146" i="1"/>
  <c r="AC146" i="1" s="1"/>
  <c r="AD138" i="1"/>
  <c r="AC138" i="1" s="1"/>
  <c r="AD159" i="1"/>
  <c r="AC159" i="1" s="1"/>
  <c r="AD151" i="1"/>
  <c r="AC151" i="1" s="1"/>
  <c r="AD143" i="1"/>
  <c r="AC143" i="1" s="1"/>
  <c r="AD135" i="1"/>
  <c r="AC135" i="1" s="1"/>
  <c r="AD126" i="1"/>
  <c r="AC126" i="1" s="1"/>
  <c r="AD122" i="1"/>
  <c r="AC122" i="1" s="1"/>
  <c r="AD164" i="1"/>
  <c r="AC164" i="1" s="1"/>
  <c r="AD156" i="1"/>
  <c r="AC156" i="1" s="1"/>
  <c r="AD148" i="1"/>
  <c r="AC148" i="1" s="1"/>
  <c r="AD140" i="1"/>
  <c r="AC140" i="1" s="1"/>
  <c r="AD132" i="1"/>
  <c r="AC132" i="1" s="1"/>
  <c r="AD129" i="1"/>
  <c r="AC129" i="1" s="1"/>
  <c r="AD161" i="1"/>
  <c r="AC161" i="1" s="1"/>
  <c r="AD153" i="1"/>
  <c r="AC153" i="1" s="1"/>
  <c r="AD145" i="1"/>
  <c r="AC145" i="1" s="1"/>
  <c r="AD137" i="1"/>
  <c r="AC137" i="1" s="1"/>
  <c r="AD125" i="1"/>
  <c r="AC125" i="1" s="1"/>
  <c r="AD166" i="1"/>
  <c r="AC166" i="1" s="1"/>
  <c r="AD158" i="1"/>
  <c r="AC158" i="1" s="1"/>
  <c r="AD150" i="1"/>
  <c r="AC150" i="1" s="1"/>
  <c r="AD142" i="1"/>
  <c r="AC142" i="1" s="1"/>
  <c r="AD134" i="1"/>
  <c r="AC134" i="1" s="1"/>
  <c r="AD128" i="1"/>
  <c r="AC128" i="1" s="1"/>
  <c r="AD168" i="1"/>
  <c r="AC168" i="1" s="1"/>
  <c r="AD163" i="1"/>
  <c r="AC163" i="1" s="1"/>
  <c r="AD155" i="1"/>
  <c r="AC155" i="1" s="1"/>
  <c r="AD147" i="1"/>
  <c r="AC147" i="1" s="1"/>
  <c r="AD139" i="1"/>
  <c r="AC139" i="1" s="1"/>
  <c r="AD131" i="1"/>
  <c r="AC131" i="1" s="1"/>
  <c r="AD124" i="1"/>
  <c r="AC124" i="1" s="1"/>
  <c r="AD170" i="1"/>
  <c r="AC170" i="1" s="1"/>
  <c r="AD160" i="1"/>
  <c r="AC160" i="1" s="1"/>
  <c r="AD152" i="1"/>
  <c r="AC152" i="1" s="1"/>
  <c r="AD144" i="1"/>
  <c r="AC144" i="1" s="1"/>
  <c r="AD136" i="1"/>
  <c r="AC136" i="1" s="1"/>
  <c r="AD172" i="1"/>
  <c r="AC172" i="1" s="1"/>
  <c r="AD165" i="1"/>
  <c r="AC165" i="1" s="1"/>
  <c r="AD157" i="1"/>
  <c r="AC157" i="1" s="1"/>
  <c r="AD149" i="1"/>
  <c r="AC149" i="1" s="1"/>
  <c r="AD141" i="1"/>
  <c r="AC141" i="1" s="1"/>
  <c r="AD133" i="1"/>
  <c r="AC133" i="1" s="1"/>
  <c r="AD130" i="1"/>
  <c r="AC130" i="1" s="1"/>
  <c r="AD127" i="1"/>
  <c r="AC127" i="1" s="1"/>
  <c r="AD123" i="1"/>
  <c r="AC123" i="1" s="1"/>
  <c r="C1" i="2" l="1"/>
  <c r="B2" i="2"/>
  <c r="C2" i="2" s="1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17" i="2"/>
  <c r="C117" i="2" s="1"/>
  <c r="B118" i="2"/>
  <c r="C118" i="2" s="1"/>
  <c r="B119" i="2"/>
  <c r="C119" i="2" s="1"/>
  <c r="B120" i="2"/>
  <c r="C120" i="2" s="1"/>
  <c r="B121" i="2"/>
  <c r="C121" i="2" s="1"/>
  <c r="B122" i="2"/>
  <c r="C122" i="2" s="1"/>
  <c r="B123" i="2"/>
  <c r="C123" i="2" s="1"/>
  <c r="B124" i="2"/>
  <c r="C124" i="2" s="1"/>
  <c r="B125" i="2"/>
  <c r="C125" i="2" s="1"/>
  <c r="B126" i="2"/>
  <c r="C126" i="2" s="1"/>
  <c r="B127" i="2"/>
  <c r="C127" i="2" s="1"/>
  <c r="B128" i="2"/>
  <c r="C128" i="2" s="1"/>
  <c r="B129" i="2"/>
  <c r="C129" i="2" s="1"/>
  <c r="B130" i="2"/>
  <c r="C130" i="2" s="1"/>
  <c r="B131" i="2"/>
  <c r="C131" i="2" s="1"/>
  <c r="B132" i="2"/>
  <c r="C132" i="2" s="1"/>
  <c r="B133" i="2"/>
  <c r="C133" i="2" s="1"/>
  <c r="B134" i="2"/>
  <c r="C134" i="2" s="1"/>
  <c r="B135" i="2"/>
  <c r="C135" i="2" s="1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C238" i="2" s="1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 s="1"/>
  <c r="B370" i="2"/>
  <c r="C370" i="2" s="1"/>
  <c r="B371" i="2"/>
  <c r="C371" i="2" s="1"/>
  <c r="B372" i="2"/>
  <c r="C372" i="2" s="1"/>
  <c r="B373" i="2"/>
  <c r="C373" i="2" s="1"/>
  <c r="B374" i="2"/>
  <c r="C374" i="2" s="1"/>
  <c r="B375" i="2"/>
  <c r="C375" i="2" s="1"/>
  <c r="B376" i="2"/>
  <c r="C376" i="2" s="1"/>
  <c r="B377" i="2"/>
  <c r="C377" i="2" s="1"/>
  <c r="B378" i="2"/>
  <c r="C378" i="2" s="1"/>
  <c r="B379" i="2"/>
  <c r="C379" i="2" s="1"/>
  <c r="B380" i="2"/>
  <c r="C380" i="2" s="1"/>
  <c r="B381" i="2"/>
  <c r="C381" i="2" s="1"/>
  <c r="B382" i="2"/>
  <c r="C382" i="2" s="1"/>
  <c r="B383" i="2"/>
  <c r="C383" i="2" s="1"/>
  <c r="B384" i="2"/>
  <c r="C384" i="2" s="1"/>
  <c r="B385" i="2"/>
  <c r="C385" i="2" s="1"/>
  <c r="B386" i="2"/>
  <c r="C386" i="2" s="1"/>
  <c r="B387" i="2"/>
  <c r="C387" i="2" s="1"/>
  <c r="B388" i="2"/>
  <c r="C388" i="2" s="1"/>
  <c r="B389" i="2"/>
  <c r="C389" i="2" s="1"/>
  <c r="B390" i="2"/>
  <c r="C390" i="2" s="1"/>
  <c r="B391" i="2"/>
  <c r="C391" i="2" s="1"/>
  <c r="B392" i="2"/>
  <c r="C392" i="2" s="1"/>
  <c r="B393" i="2"/>
  <c r="C393" i="2" s="1"/>
  <c r="B394" i="2"/>
  <c r="C394" i="2" s="1"/>
  <c r="B395" i="2"/>
  <c r="C395" i="2" s="1"/>
  <c r="B396" i="2"/>
  <c r="C396" i="2" s="1"/>
  <c r="B397" i="2"/>
  <c r="C397" i="2" s="1"/>
  <c r="B398" i="2"/>
  <c r="C398" i="2" s="1"/>
  <c r="B399" i="2"/>
  <c r="C399" i="2" s="1"/>
  <c r="B400" i="2"/>
  <c r="C400" i="2" s="1"/>
  <c r="B401" i="2"/>
  <c r="C401" i="2" s="1"/>
  <c r="B402" i="2"/>
  <c r="C402" i="2" s="1"/>
  <c r="B403" i="2"/>
  <c r="C403" i="2" s="1"/>
  <c r="B404" i="2"/>
  <c r="C404" i="2" s="1"/>
  <c r="B405" i="2"/>
  <c r="C405" i="2" s="1"/>
  <c r="B406" i="2"/>
  <c r="C406" i="2" s="1"/>
  <c r="B407" i="2"/>
  <c r="C407" i="2" s="1"/>
  <c r="B408" i="2"/>
  <c r="C408" i="2" s="1"/>
  <c r="B409" i="2"/>
  <c r="C409" i="2" s="1"/>
  <c r="B410" i="2"/>
  <c r="C410" i="2" s="1"/>
  <c r="B411" i="2"/>
  <c r="C411" i="2" s="1"/>
  <c r="B412" i="2"/>
  <c r="C412" i="2" s="1"/>
  <c r="B413" i="2"/>
  <c r="C413" i="2" s="1"/>
  <c r="B414" i="2"/>
  <c r="C414" i="2" s="1"/>
  <c r="B415" i="2"/>
  <c r="C415" i="2" s="1"/>
  <c r="B416" i="2"/>
  <c r="C416" i="2" s="1"/>
  <c r="B417" i="2"/>
  <c r="C417" i="2" s="1"/>
  <c r="B418" i="2"/>
  <c r="C418" i="2" s="1"/>
  <c r="B419" i="2"/>
  <c r="C419" i="2" s="1"/>
  <c r="B420" i="2"/>
  <c r="C420" i="2" s="1"/>
  <c r="B421" i="2"/>
  <c r="C421" i="2" s="1"/>
  <c r="B422" i="2"/>
  <c r="C422" i="2" s="1"/>
  <c r="B423" i="2"/>
  <c r="C423" i="2" s="1"/>
  <c r="B424" i="2"/>
  <c r="C424" i="2" s="1"/>
  <c r="B425" i="2"/>
  <c r="C425" i="2" s="1"/>
  <c r="B426" i="2"/>
  <c r="C426" i="2" s="1"/>
  <c r="B427" i="2"/>
  <c r="C427" i="2" s="1"/>
  <c r="B428" i="2"/>
  <c r="C428" i="2" s="1"/>
  <c r="B429" i="2"/>
  <c r="C429" i="2" s="1"/>
  <c r="B430" i="2"/>
  <c r="C430" i="2" s="1"/>
  <c r="B431" i="2"/>
  <c r="C431" i="2" s="1"/>
  <c r="B432" i="2"/>
  <c r="C432" i="2" s="1"/>
  <c r="B433" i="2"/>
  <c r="C433" i="2" s="1"/>
  <c r="B434" i="2"/>
  <c r="C434" i="2" s="1"/>
  <c r="B435" i="2"/>
  <c r="C435" i="2" s="1"/>
  <c r="B436" i="2"/>
  <c r="C436" i="2" s="1"/>
  <c r="B437" i="2"/>
  <c r="C437" i="2" s="1"/>
  <c r="B438" i="2"/>
  <c r="C438" i="2" s="1"/>
  <c r="B439" i="2"/>
  <c r="C439" i="2" s="1"/>
  <c r="B440" i="2"/>
  <c r="C440" i="2" s="1"/>
  <c r="B441" i="2"/>
  <c r="C441" i="2" s="1"/>
  <c r="B442" i="2"/>
  <c r="C442" i="2" s="1"/>
  <c r="B443" i="2"/>
  <c r="C443" i="2" s="1"/>
  <c r="B444" i="2"/>
  <c r="C444" i="2" s="1"/>
  <c r="B445" i="2"/>
  <c r="C445" i="2" s="1"/>
  <c r="B446" i="2"/>
  <c r="C446" i="2" s="1"/>
  <c r="B447" i="2"/>
  <c r="C447" i="2" s="1"/>
  <c r="B448" i="2"/>
  <c r="C448" i="2" s="1"/>
  <c r="B449" i="2"/>
  <c r="C449" i="2" s="1"/>
  <c r="B450" i="2"/>
  <c r="C450" i="2" s="1"/>
  <c r="B451" i="2"/>
  <c r="C451" i="2" s="1"/>
  <c r="B452" i="2"/>
  <c r="C452" i="2" s="1"/>
  <c r="B453" i="2"/>
  <c r="C453" i="2" s="1"/>
  <c r="B454" i="2"/>
  <c r="C454" i="2" s="1"/>
  <c r="B455" i="2"/>
  <c r="C455" i="2" s="1"/>
  <c r="B456" i="2"/>
  <c r="C456" i="2" s="1"/>
  <c r="B457" i="2"/>
  <c r="C457" i="2" s="1"/>
  <c r="B458" i="2"/>
  <c r="C458" i="2" s="1"/>
  <c r="B459" i="2"/>
  <c r="C459" i="2" s="1"/>
  <c r="B460" i="2"/>
  <c r="C460" i="2" s="1"/>
  <c r="B461" i="2"/>
  <c r="C461" i="2" s="1"/>
  <c r="B462" i="2"/>
  <c r="C462" i="2" s="1"/>
  <c r="B463" i="2"/>
  <c r="C463" i="2" s="1"/>
  <c r="B464" i="2"/>
  <c r="C464" i="2" s="1"/>
  <c r="B465" i="2"/>
  <c r="C465" i="2" s="1"/>
  <c r="B466" i="2"/>
  <c r="C466" i="2" s="1"/>
  <c r="B467" i="2"/>
  <c r="C467" i="2" s="1"/>
  <c r="B468" i="2"/>
  <c r="C468" i="2" s="1"/>
  <c r="B469" i="2"/>
  <c r="C469" i="2" s="1"/>
  <c r="B470" i="2"/>
  <c r="C470" i="2" s="1"/>
  <c r="B471" i="2"/>
  <c r="C471" i="2" s="1"/>
  <c r="B472" i="2"/>
  <c r="C472" i="2" s="1"/>
  <c r="B473" i="2"/>
  <c r="C473" i="2" s="1"/>
  <c r="B474" i="2"/>
  <c r="C474" i="2" s="1"/>
  <c r="B475" i="2"/>
  <c r="C475" i="2" s="1"/>
  <c r="B476" i="2"/>
  <c r="C476" i="2" s="1"/>
  <c r="B477" i="2"/>
  <c r="C477" i="2" s="1"/>
  <c r="B478" i="2"/>
  <c r="C478" i="2" s="1"/>
  <c r="B479" i="2"/>
  <c r="C479" i="2" s="1"/>
  <c r="B480" i="2"/>
  <c r="C480" i="2" s="1"/>
  <c r="B481" i="2"/>
  <c r="C481" i="2" s="1"/>
  <c r="B482" i="2"/>
  <c r="C482" i="2" s="1"/>
  <c r="B483" i="2"/>
  <c r="C483" i="2" s="1"/>
  <c r="B484" i="2"/>
  <c r="C484" i="2" s="1"/>
  <c r="B485" i="2"/>
  <c r="C485" i="2" s="1"/>
  <c r="B486" i="2"/>
  <c r="C486" i="2" s="1"/>
  <c r="B487" i="2"/>
  <c r="C487" i="2" s="1"/>
  <c r="B488" i="2"/>
  <c r="C488" i="2" s="1"/>
  <c r="B489" i="2"/>
  <c r="C489" i="2" s="1"/>
  <c r="B490" i="2"/>
  <c r="C490" i="2" s="1"/>
  <c r="B491" i="2"/>
  <c r="C491" i="2" s="1"/>
  <c r="B492" i="2"/>
  <c r="C492" i="2" s="1"/>
  <c r="B493" i="2"/>
  <c r="C493" i="2" s="1"/>
  <c r="B494" i="2"/>
  <c r="C494" i="2" s="1"/>
  <c r="B495" i="2"/>
  <c r="C495" i="2" s="1"/>
  <c r="B496" i="2"/>
  <c r="C496" i="2" s="1"/>
  <c r="B497" i="2"/>
  <c r="C497" i="2" s="1"/>
  <c r="B498" i="2"/>
  <c r="C498" i="2" s="1"/>
  <c r="B499" i="2"/>
  <c r="C499" i="2" s="1"/>
  <c r="B500" i="2"/>
  <c r="C500" i="2" s="1"/>
  <c r="B501" i="2"/>
  <c r="C501" i="2" s="1"/>
  <c r="B502" i="2"/>
  <c r="C502" i="2" s="1"/>
  <c r="B503" i="2"/>
  <c r="C503" i="2" s="1"/>
  <c r="B504" i="2"/>
  <c r="C504" i="2" s="1"/>
  <c r="B505" i="2"/>
  <c r="C505" i="2" s="1"/>
  <c r="B506" i="2"/>
  <c r="C506" i="2" s="1"/>
  <c r="B507" i="2"/>
  <c r="C507" i="2" s="1"/>
  <c r="B508" i="2"/>
  <c r="C508" i="2" s="1"/>
  <c r="B509" i="2"/>
  <c r="C509" i="2" s="1"/>
  <c r="B510" i="2"/>
  <c r="C510" i="2" s="1"/>
  <c r="B511" i="2"/>
  <c r="C511" i="2" s="1"/>
  <c r="B512" i="2"/>
  <c r="C512" i="2" s="1"/>
  <c r="B513" i="2"/>
  <c r="C513" i="2" s="1"/>
  <c r="B514" i="2"/>
  <c r="C514" i="2" s="1"/>
  <c r="B515" i="2"/>
  <c r="C515" i="2" s="1"/>
  <c r="B516" i="2"/>
  <c r="C516" i="2" s="1"/>
  <c r="B517" i="2"/>
  <c r="C517" i="2" s="1"/>
  <c r="B518" i="2"/>
  <c r="C518" i="2" s="1"/>
  <c r="B519" i="2"/>
  <c r="C519" i="2" s="1"/>
  <c r="B520" i="2"/>
  <c r="C520" i="2" s="1"/>
  <c r="B521" i="2"/>
  <c r="C521" i="2" s="1"/>
  <c r="B522" i="2"/>
  <c r="C522" i="2" s="1"/>
  <c r="B523" i="2"/>
  <c r="C523" i="2" s="1"/>
  <c r="B524" i="2"/>
  <c r="C524" i="2" s="1"/>
  <c r="B525" i="2"/>
  <c r="C525" i="2" s="1"/>
  <c r="B526" i="2"/>
  <c r="C526" i="2" s="1"/>
  <c r="B527" i="2"/>
  <c r="C527" i="2" s="1"/>
  <c r="B528" i="2"/>
  <c r="C528" i="2" s="1"/>
  <c r="B529" i="2"/>
  <c r="C529" i="2" s="1"/>
  <c r="B530" i="2"/>
  <c r="C530" i="2" s="1"/>
  <c r="B531" i="2"/>
  <c r="C531" i="2" s="1"/>
  <c r="B532" i="2"/>
  <c r="C532" i="2" s="1"/>
  <c r="B533" i="2"/>
  <c r="C533" i="2" s="1"/>
  <c r="B534" i="2"/>
  <c r="C534" i="2" s="1"/>
  <c r="B535" i="2"/>
  <c r="C535" i="2" s="1"/>
  <c r="B536" i="2"/>
  <c r="C536" i="2" s="1"/>
  <c r="B537" i="2"/>
  <c r="C537" i="2" s="1"/>
  <c r="B538" i="2"/>
  <c r="C538" i="2" s="1"/>
  <c r="B539" i="2"/>
  <c r="C539" i="2" s="1"/>
  <c r="B540" i="2"/>
  <c r="C540" i="2" s="1"/>
  <c r="B541" i="2"/>
  <c r="C541" i="2" s="1"/>
  <c r="B542" i="2"/>
  <c r="C542" i="2" s="1"/>
  <c r="B543" i="2"/>
  <c r="C543" i="2" s="1"/>
  <c r="B544" i="2"/>
  <c r="C544" i="2" s="1"/>
  <c r="B545" i="2"/>
  <c r="C545" i="2" s="1"/>
  <c r="B546" i="2"/>
  <c r="C546" i="2" s="1"/>
  <c r="B547" i="2"/>
  <c r="C547" i="2" s="1"/>
  <c r="B548" i="2"/>
  <c r="C548" i="2" s="1"/>
  <c r="B549" i="2"/>
  <c r="C549" i="2" s="1"/>
  <c r="B550" i="2"/>
  <c r="C550" i="2" s="1"/>
  <c r="B551" i="2"/>
  <c r="C551" i="2" s="1"/>
  <c r="B552" i="2"/>
  <c r="C552" i="2" s="1"/>
  <c r="B553" i="2"/>
  <c r="C553" i="2" s="1"/>
  <c r="B554" i="2"/>
  <c r="C554" i="2" s="1"/>
  <c r="B555" i="2"/>
  <c r="C555" i="2" s="1"/>
  <c r="B556" i="2"/>
  <c r="C556" i="2" s="1"/>
  <c r="B557" i="2"/>
  <c r="C557" i="2" s="1"/>
  <c r="B558" i="2"/>
  <c r="C558" i="2" s="1"/>
  <c r="B559" i="2"/>
  <c r="C559" i="2" s="1"/>
  <c r="B560" i="2"/>
  <c r="C560" i="2" s="1"/>
  <c r="B561" i="2"/>
  <c r="C561" i="2" s="1"/>
  <c r="B562" i="2"/>
  <c r="C562" i="2" s="1"/>
  <c r="B563" i="2"/>
  <c r="C563" i="2" s="1"/>
  <c r="B564" i="2"/>
  <c r="C564" i="2" s="1"/>
  <c r="B565" i="2"/>
  <c r="C565" i="2" s="1"/>
  <c r="B566" i="2"/>
  <c r="C566" i="2" s="1"/>
  <c r="B567" i="2"/>
  <c r="C567" i="2" s="1"/>
  <c r="B568" i="2"/>
  <c r="C568" i="2" s="1"/>
  <c r="B569" i="2"/>
  <c r="C569" i="2" s="1"/>
  <c r="B570" i="2"/>
  <c r="C570" i="2" s="1"/>
  <c r="B571" i="2"/>
  <c r="C571" i="2" s="1"/>
  <c r="B572" i="2"/>
  <c r="C572" i="2" s="1"/>
  <c r="B573" i="2"/>
  <c r="C573" i="2" s="1"/>
  <c r="B574" i="2"/>
  <c r="C574" i="2" s="1"/>
  <c r="B575" i="2"/>
  <c r="C575" i="2" s="1"/>
  <c r="B576" i="2"/>
  <c r="C576" i="2" s="1"/>
  <c r="B577" i="2"/>
  <c r="C577" i="2" s="1"/>
  <c r="B578" i="2"/>
  <c r="C578" i="2" s="1"/>
  <c r="B579" i="2"/>
  <c r="C579" i="2" s="1"/>
  <c r="B580" i="2"/>
  <c r="C580" i="2" s="1"/>
  <c r="B581" i="2"/>
  <c r="C581" i="2" s="1"/>
  <c r="B582" i="2"/>
  <c r="C582" i="2" s="1"/>
  <c r="B583" i="2"/>
  <c r="C583" i="2" s="1"/>
  <c r="B584" i="2"/>
  <c r="C584" i="2" s="1"/>
  <c r="B585" i="2"/>
  <c r="C585" i="2" s="1"/>
  <c r="B586" i="2"/>
  <c r="C586" i="2" s="1"/>
  <c r="B587" i="2"/>
  <c r="C587" i="2" s="1"/>
  <c r="B588" i="2"/>
  <c r="C588" i="2" s="1"/>
  <c r="B589" i="2"/>
  <c r="C589" i="2" s="1"/>
  <c r="B590" i="2"/>
  <c r="C590" i="2" s="1"/>
  <c r="B591" i="2"/>
  <c r="C591" i="2" s="1"/>
  <c r="B592" i="2"/>
  <c r="C592" i="2" s="1"/>
  <c r="B593" i="2"/>
  <c r="C593" i="2" s="1"/>
  <c r="B594" i="2"/>
  <c r="C594" i="2" s="1"/>
  <c r="B595" i="2"/>
  <c r="C595" i="2" s="1"/>
  <c r="B596" i="2"/>
  <c r="C596" i="2" s="1"/>
  <c r="B597" i="2"/>
  <c r="C597" i="2" s="1"/>
  <c r="B598" i="2"/>
  <c r="C598" i="2" s="1"/>
  <c r="B599" i="2"/>
  <c r="C599" i="2" s="1"/>
  <c r="B600" i="2"/>
  <c r="C600" i="2" s="1"/>
  <c r="B601" i="2"/>
  <c r="C601" i="2" s="1"/>
  <c r="B602" i="2"/>
  <c r="C602" i="2" s="1"/>
  <c r="B603" i="2"/>
  <c r="C603" i="2" s="1"/>
  <c r="B604" i="2"/>
  <c r="C604" i="2" s="1"/>
  <c r="B605" i="2"/>
  <c r="C605" i="2" s="1"/>
  <c r="B606" i="2"/>
  <c r="C606" i="2" s="1"/>
  <c r="B607" i="2"/>
  <c r="C607" i="2" s="1"/>
  <c r="B608" i="2"/>
  <c r="C608" i="2" s="1"/>
  <c r="B609" i="2"/>
  <c r="C609" i="2" s="1"/>
  <c r="B610" i="2"/>
  <c r="C610" i="2" s="1"/>
  <c r="B611" i="2"/>
  <c r="C611" i="2" s="1"/>
  <c r="B612" i="2"/>
  <c r="C612" i="2" s="1"/>
  <c r="B613" i="2"/>
  <c r="C613" i="2" s="1"/>
  <c r="B614" i="2"/>
  <c r="C614" i="2" s="1"/>
  <c r="B615" i="2"/>
  <c r="C615" i="2" s="1"/>
  <c r="B616" i="2"/>
  <c r="C616" i="2" s="1"/>
  <c r="B617" i="2"/>
  <c r="C617" i="2" s="1"/>
  <c r="B618" i="2"/>
  <c r="C618" i="2" s="1"/>
  <c r="B619" i="2"/>
  <c r="C619" i="2" s="1"/>
  <c r="B620" i="2"/>
  <c r="C620" i="2" s="1"/>
  <c r="B621" i="2"/>
  <c r="C621" i="2" s="1"/>
  <c r="B622" i="2"/>
  <c r="C622" i="2" s="1"/>
  <c r="B623" i="2"/>
  <c r="C623" i="2" s="1"/>
  <c r="B624" i="2"/>
  <c r="C624" i="2" s="1"/>
  <c r="B625" i="2"/>
  <c r="C625" i="2" s="1"/>
  <c r="B626" i="2"/>
  <c r="C626" i="2" s="1"/>
  <c r="B627" i="2"/>
  <c r="C627" i="2" s="1"/>
  <c r="B628" i="2"/>
  <c r="C628" i="2" s="1"/>
  <c r="B629" i="2"/>
  <c r="C629" i="2" s="1"/>
  <c r="B630" i="2"/>
  <c r="C630" i="2" s="1"/>
  <c r="B631" i="2"/>
  <c r="C631" i="2" s="1"/>
  <c r="B632" i="2"/>
  <c r="C632" i="2" s="1"/>
  <c r="B633" i="2"/>
  <c r="C633" i="2" s="1"/>
  <c r="B634" i="2"/>
  <c r="C634" i="2" s="1"/>
  <c r="B635" i="2"/>
  <c r="C635" i="2" s="1"/>
  <c r="B636" i="2"/>
  <c r="C636" i="2" s="1"/>
  <c r="B637" i="2"/>
  <c r="C637" i="2" s="1"/>
  <c r="B638" i="2"/>
  <c r="C638" i="2" s="1"/>
  <c r="B639" i="2"/>
  <c r="C639" i="2" s="1"/>
  <c r="B640" i="2"/>
  <c r="C640" i="2" s="1"/>
  <c r="B641" i="2"/>
  <c r="C641" i="2" s="1"/>
  <c r="B642" i="2"/>
  <c r="C642" i="2" s="1"/>
  <c r="B643" i="2"/>
  <c r="C643" i="2" s="1"/>
  <c r="B644" i="2"/>
  <c r="C644" i="2" s="1"/>
  <c r="B645" i="2"/>
  <c r="C645" i="2" s="1"/>
  <c r="B646" i="2"/>
  <c r="C646" i="2" s="1"/>
  <c r="B647" i="2"/>
  <c r="C647" i="2" s="1"/>
  <c r="B648" i="2"/>
  <c r="C648" i="2" s="1"/>
  <c r="B649" i="2"/>
  <c r="C649" i="2" s="1"/>
  <c r="B650" i="2"/>
  <c r="C650" i="2" s="1"/>
  <c r="B651" i="2"/>
  <c r="C651" i="2" s="1"/>
  <c r="B652" i="2"/>
  <c r="C652" i="2" s="1"/>
  <c r="B653" i="2"/>
  <c r="C653" i="2" s="1"/>
  <c r="B654" i="2"/>
  <c r="C654" i="2" s="1"/>
  <c r="B655" i="2"/>
  <c r="C655" i="2" s="1"/>
  <c r="B656" i="2"/>
  <c r="C656" i="2" s="1"/>
  <c r="B657" i="2"/>
  <c r="C657" i="2" s="1"/>
  <c r="B658" i="2"/>
  <c r="C658" i="2" s="1"/>
  <c r="B659" i="2"/>
  <c r="C659" i="2" s="1"/>
  <c r="B660" i="2"/>
  <c r="C660" i="2" s="1"/>
  <c r="B661" i="2"/>
  <c r="C661" i="2" s="1"/>
  <c r="B662" i="2"/>
  <c r="C662" i="2" s="1"/>
  <c r="B663" i="2"/>
  <c r="C663" i="2" s="1"/>
  <c r="B664" i="2"/>
  <c r="C664" i="2" s="1"/>
  <c r="B665" i="2"/>
  <c r="C665" i="2" s="1"/>
  <c r="B666" i="2"/>
  <c r="C666" i="2" s="1"/>
  <c r="B667" i="2"/>
  <c r="C667" i="2" s="1"/>
  <c r="B668" i="2"/>
  <c r="C668" i="2" s="1"/>
  <c r="B669" i="2"/>
  <c r="C669" i="2" s="1"/>
  <c r="B670" i="2"/>
  <c r="C670" i="2" s="1"/>
  <c r="B671" i="2"/>
  <c r="C671" i="2" s="1"/>
  <c r="B672" i="2"/>
  <c r="C672" i="2" s="1"/>
  <c r="B673" i="2"/>
  <c r="C673" i="2" s="1"/>
  <c r="B674" i="2"/>
  <c r="C674" i="2" s="1"/>
  <c r="B675" i="2"/>
  <c r="C675" i="2" s="1"/>
  <c r="B676" i="2"/>
  <c r="C676" i="2" s="1"/>
  <c r="B677" i="2"/>
  <c r="C677" i="2" s="1"/>
  <c r="B678" i="2"/>
  <c r="C678" i="2" s="1"/>
  <c r="B679" i="2"/>
  <c r="C679" i="2" s="1"/>
  <c r="B680" i="2"/>
  <c r="C680" i="2" s="1"/>
  <c r="B681" i="2"/>
  <c r="C681" i="2" s="1"/>
  <c r="B682" i="2"/>
  <c r="C682" i="2" s="1"/>
  <c r="B683" i="2"/>
  <c r="C683" i="2" s="1"/>
  <c r="B684" i="2"/>
  <c r="C684" i="2" s="1"/>
  <c r="B685" i="2"/>
  <c r="C685" i="2" s="1"/>
  <c r="B686" i="2"/>
  <c r="C686" i="2" s="1"/>
  <c r="B687" i="2"/>
  <c r="C687" i="2" s="1"/>
  <c r="B688" i="2"/>
  <c r="C688" i="2" s="1"/>
  <c r="B689" i="2"/>
  <c r="C689" i="2" s="1"/>
  <c r="B690" i="2"/>
  <c r="C690" i="2" s="1"/>
  <c r="B691" i="2"/>
  <c r="C691" i="2" s="1"/>
  <c r="B692" i="2"/>
  <c r="C692" i="2" s="1"/>
  <c r="B693" i="2"/>
  <c r="C693" i="2" s="1"/>
  <c r="B694" i="2"/>
  <c r="C694" i="2" s="1"/>
  <c r="B695" i="2"/>
  <c r="C695" i="2" s="1"/>
  <c r="B696" i="2"/>
  <c r="C696" i="2" s="1"/>
  <c r="B697" i="2"/>
  <c r="C697" i="2" s="1"/>
  <c r="B698" i="2"/>
  <c r="C698" i="2" s="1"/>
  <c r="B699" i="2"/>
  <c r="C699" i="2" s="1"/>
  <c r="B700" i="2"/>
  <c r="C700" i="2" s="1"/>
  <c r="B701" i="2"/>
  <c r="C701" i="2" s="1"/>
  <c r="B702" i="2"/>
  <c r="C702" i="2" s="1"/>
  <c r="B703" i="2"/>
  <c r="C703" i="2" s="1"/>
  <c r="B704" i="2"/>
  <c r="C704" i="2" s="1"/>
  <c r="B705" i="2"/>
  <c r="C705" i="2" s="1"/>
  <c r="B706" i="2"/>
  <c r="C706" i="2" s="1"/>
  <c r="B707" i="2"/>
  <c r="C707" i="2" s="1"/>
  <c r="B708" i="2"/>
  <c r="C708" i="2" s="1"/>
  <c r="B709" i="2"/>
  <c r="C709" i="2" s="1"/>
  <c r="B710" i="2"/>
  <c r="C710" i="2" s="1"/>
  <c r="B711" i="2"/>
  <c r="C711" i="2" s="1"/>
  <c r="B712" i="2"/>
  <c r="C712" i="2" s="1"/>
  <c r="B713" i="2"/>
  <c r="C713" i="2" s="1"/>
  <c r="B714" i="2"/>
  <c r="C714" i="2" s="1"/>
  <c r="B715" i="2"/>
  <c r="C715" i="2" s="1"/>
  <c r="B716" i="2"/>
  <c r="C716" i="2" s="1"/>
  <c r="B717" i="2"/>
  <c r="C717" i="2" s="1"/>
  <c r="B718" i="2"/>
  <c r="C718" i="2" s="1"/>
  <c r="B719" i="2"/>
  <c r="C719" i="2" s="1"/>
  <c r="B720" i="2"/>
  <c r="C720" i="2" s="1"/>
  <c r="B721" i="2"/>
  <c r="C721" i="2" s="1"/>
  <c r="B722" i="2"/>
  <c r="C722" i="2" s="1"/>
  <c r="B723" i="2"/>
  <c r="C723" i="2" s="1"/>
  <c r="B724" i="2"/>
  <c r="C724" i="2" s="1"/>
  <c r="B725" i="2"/>
  <c r="C725" i="2" s="1"/>
  <c r="B726" i="2"/>
  <c r="C726" i="2" s="1"/>
  <c r="B727" i="2"/>
  <c r="C727" i="2" s="1"/>
  <c r="B728" i="2"/>
  <c r="C728" i="2" s="1"/>
  <c r="B729" i="2"/>
  <c r="C729" i="2" s="1"/>
  <c r="B730" i="2"/>
  <c r="C730" i="2" s="1"/>
  <c r="B731" i="2"/>
  <c r="C731" i="2" s="1"/>
  <c r="B732" i="2"/>
  <c r="C732" i="2" s="1"/>
  <c r="B733" i="2"/>
  <c r="C733" i="2" s="1"/>
  <c r="B734" i="2"/>
  <c r="C734" i="2" s="1"/>
  <c r="B735" i="2"/>
  <c r="C735" i="2" s="1"/>
  <c r="B736" i="2"/>
  <c r="C736" i="2" s="1"/>
  <c r="B737" i="2"/>
  <c r="C737" i="2" s="1"/>
  <c r="B738" i="2"/>
  <c r="C738" i="2" s="1"/>
  <c r="B739" i="2"/>
  <c r="C739" i="2" s="1"/>
  <c r="B740" i="2"/>
  <c r="C740" i="2" s="1"/>
  <c r="B741" i="2"/>
  <c r="C741" i="2" s="1"/>
  <c r="B742" i="2"/>
  <c r="C742" i="2" s="1"/>
  <c r="B743" i="2"/>
  <c r="C743" i="2" s="1"/>
  <c r="B744" i="2"/>
  <c r="C744" i="2" s="1"/>
  <c r="B745" i="2"/>
  <c r="C745" i="2" s="1"/>
  <c r="B746" i="2"/>
  <c r="C746" i="2" s="1"/>
  <c r="B747" i="2"/>
  <c r="C747" i="2" s="1"/>
  <c r="B748" i="2"/>
  <c r="C748" i="2" s="1"/>
  <c r="B749" i="2"/>
  <c r="C749" i="2" s="1"/>
  <c r="B750" i="2"/>
  <c r="C750" i="2" s="1"/>
  <c r="B751" i="2"/>
  <c r="C751" i="2" s="1"/>
  <c r="B752" i="2"/>
  <c r="C752" i="2" s="1"/>
  <c r="B753" i="2"/>
  <c r="C753" i="2" s="1"/>
  <c r="B754" i="2"/>
  <c r="C754" i="2" s="1"/>
  <c r="B755" i="2"/>
  <c r="C755" i="2" s="1"/>
  <c r="B756" i="2"/>
  <c r="C756" i="2" s="1"/>
  <c r="B757" i="2"/>
  <c r="C757" i="2" s="1"/>
  <c r="B758" i="2"/>
  <c r="C758" i="2" s="1"/>
  <c r="B759" i="2"/>
  <c r="C759" i="2" s="1"/>
  <c r="B760" i="2"/>
  <c r="C760" i="2" s="1"/>
  <c r="B761" i="2"/>
  <c r="C761" i="2" s="1"/>
  <c r="B762" i="2"/>
  <c r="C762" i="2" s="1"/>
  <c r="B763" i="2"/>
  <c r="C763" i="2" s="1"/>
  <c r="B764" i="2"/>
  <c r="C764" i="2" s="1"/>
  <c r="B765" i="2"/>
  <c r="C765" i="2" s="1"/>
  <c r="B766" i="2"/>
  <c r="C766" i="2" s="1"/>
  <c r="B767" i="2"/>
  <c r="C767" i="2" s="1"/>
  <c r="B768" i="2"/>
  <c r="C768" i="2" s="1"/>
  <c r="B769" i="2"/>
  <c r="C769" i="2" s="1"/>
  <c r="B770" i="2"/>
  <c r="C770" i="2" s="1"/>
  <c r="B771" i="2"/>
  <c r="C771" i="2" s="1"/>
  <c r="B772" i="2"/>
  <c r="C772" i="2" s="1"/>
  <c r="B773" i="2"/>
  <c r="C773" i="2" s="1"/>
  <c r="B774" i="2"/>
  <c r="C774" i="2" s="1"/>
  <c r="B775" i="2"/>
  <c r="C775" i="2" s="1"/>
  <c r="B776" i="2"/>
  <c r="C776" i="2" s="1"/>
  <c r="B777" i="2"/>
  <c r="C777" i="2" s="1"/>
  <c r="B778" i="2"/>
  <c r="C778" i="2" s="1"/>
  <c r="B779" i="2"/>
  <c r="C779" i="2" s="1"/>
  <c r="B780" i="2"/>
  <c r="C780" i="2" s="1"/>
  <c r="B781" i="2"/>
  <c r="C781" i="2" s="1"/>
  <c r="B782" i="2"/>
  <c r="C782" i="2" s="1"/>
  <c r="B783" i="2"/>
  <c r="C783" i="2" s="1"/>
  <c r="B784" i="2"/>
  <c r="C784" i="2" s="1"/>
  <c r="B785" i="2"/>
  <c r="C785" i="2" s="1"/>
  <c r="B786" i="2"/>
  <c r="C786" i="2" s="1"/>
  <c r="B787" i="2"/>
  <c r="C787" i="2" s="1"/>
  <c r="B788" i="2"/>
  <c r="C788" i="2" s="1"/>
  <c r="B789" i="2"/>
  <c r="C789" i="2" s="1"/>
  <c r="B790" i="2"/>
  <c r="C790" i="2" s="1"/>
  <c r="B791" i="2"/>
  <c r="C791" i="2" s="1"/>
  <c r="B792" i="2"/>
  <c r="C792" i="2" s="1"/>
  <c r="B793" i="2"/>
  <c r="C793" i="2" s="1"/>
  <c r="B794" i="2"/>
  <c r="C794" i="2" s="1"/>
  <c r="B795" i="2"/>
  <c r="C795" i="2" s="1"/>
  <c r="B796" i="2"/>
  <c r="C796" i="2" s="1"/>
  <c r="B797" i="2"/>
  <c r="C797" i="2" s="1"/>
  <c r="B798" i="2"/>
  <c r="C798" i="2" s="1"/>
  <c r="B799" i="2"/>
  <c r="C799" i="2" s="1"/>
  <c r="B800" i="2"/>
  <c r="C800" i="2" s="1"/>
  <c r="B801" i="2"/>
  <c r="C801" i="2" s="1"/>
  <c r="B802" i="2"/>
  <c r="C802" i="2" s="1"/>
  <c r="B803" i="2"/>
  <c r="C803" i="2" s="1"/>
  <c r="B804" i="2"/>
  <c r="C804" i="2" s="1"/>
  <c r="B805" i="2"/>
  <c r="C805" i="2" s="1"/>
  <c r="B806" i="2"/>
  <c r="C806" i="2" s="1"/>
  <c r="B807" i="2"/>
  <c r="C807" i="2" s="1"/>
  <c r="B808" i="2"/>
  <c r="C808" i="2" s="1"/>
  <c r="B809" i="2"/>
  <c r="C809" i="2" s="1"/>
  <c r="B810" i="2"/>
  <c r="C810" i="2" s="1"/>
  <c r="B811" i="2"/>
  <c r="C811" i="2" s="1"/>
  <c r="B812" i="2"/>
  <c r="C812" i="2" s="1"/>
  <c r="B813" i="2"/>
  <c r="C813" i="2" s="1"/>
  <c r="B814" i="2"/>
  <c r="C814" i="2" s="1"/>
  <c r="B815" i="2"/>
  <c r="C815" i="2" s="1"/>
  <c r="B816" i="2"/>
  <c r="C816" i="2" s="1"/>
  <c r="B817" i="2"/>
  <c r="C817" i="2" s="1"/>
  <c r="B818" i="2"/>
  <c r="C818" i="2" s="1"/>
  <c r="B819" i="2"/>
  <c r="C819" i="2" s="1"/>
  <c r="B820" i="2"/>
  <c r="C820" i="2" s="1"/>
  <c r="B821" i="2"/>
  <c r="C821" i="2" s="1"/>
  <c r="B822" i="2"/>
  <c r="C822" i="2" s="1"/>
  <c r="B823" i="2"/>
  <c r="C823" i="2" s="1"/>
  <c r="B824" i="2"/>
  <c r="C824" i="2" s="1"/>
  <c r="B825" i="2"/>
  <c r="C825" i="2" s="1"/>
  <c r="B826" i="2"/>
  <c r="C826" i="2" s="1"/>
  <c r="B827" i="2"/>
  <c r="C827" i="2" s="1"/>
  <c r="B828" i="2"/>
  <c r="C828" i="2" s="1"/>
  <c r="B829" i="2"/>
  <c r="C829" i="2" s="1"/>
  <c r="B830" i="2"/>
  <c r="C830" i="2" s="1"/>
  <c r="B831" i="2"/>
  <c r="C831" i="2" s="1"/>
  <c r="B832" i="2"/>
  <c r="C832" i="2" s="1"/>
  <c r="B833" i="2"/>
  <c r="C833" i="2" s="1"/>
  <c r="B834" i="2"/>
  <c r="C834" i="2" s="1"/>
  <c r="B835" i="2"/>
  <c r="C835" i="2" s="1"/>
  <c r="B836" i="2"/>
  <c r="C836" i="2" s="1"/>
  <c r="B837" i="2"/>
  <c r="C837" i="2" s="1"/>
  <c r="B838" i="2"/>
  <c r="C838" i="2" s="1"/>
  <c r="B839" i="2"/>
  <c r="C839" i="2" s="1"/>
  <c r="B840" i="2"/>
  <c r="C840" i="2" s="1"/>
  <c r="B841" i="2"/>
  <c r="C841" i="2" s="1"/>
  <c r="B842" i="2"/>
  <c r="C842" i="2" s="1"/>
  <c r="B843" i="2"/>
  <c r="C843" i="2" s="1"/>
  <c r="B844" i="2"/>
  <c r="C844" i="2" s="1"/>
  <c r="B845" i="2"/>
  <c r="C845" i="2" s="1"/>
  <c r="B846" i="2"/>
  <c r="C846" i="2" s="1"/>
  <c r="B847" i="2"/>
  <c r="C847" i="2" s="1"/>
  <c r="B848" i="2"/>
  <c r="C848" i="2" s="1"/>
  <c r="B849" i="2"/>
  <c r="C849" i="2" s="1"/>
  <c r="B850" i="2"/>
  <c r="C850" i="2" s="1"/>
  <c r="B851" i="2"/>
  <c r="C851" i="2" s="1"/>
  <c r="B852" i="2"/>
  <c r="C852" i="2" s="1"/>
  <c r="B853" i="2"/>
  <c r="C853" i="2" s="1"/>
  <c r="B854" i="2"/>
  <c r="C854" i="2" s="1"/>
  <c r="B855" i="2"/>
  <c r="C855" i="2" s="1"/>
  <c r="B856" i="2"/>
  <c r="C856" i="2" s="1"/>
  <c r="B857" i="2"/>
  <c r="C857" i="2" s="1"/>
  <c r="B858" i="2"/>
  <c r="C858" i="2" s="1"/>
  <c r="B859" i="2"/>
  <c r="C859" i="2" s="1"/>
  <c r="B860" i="2"/>
  <c r="C860" i="2" s="1"/>
  <c r="B861" i="2"/>
  <c r="C861" i="2" s="1"/>
  <c r="B862" i="2"/>
  <c r="C862" i="2" s="1"/>
  <c r="B863" i="2"/>
  <c r="C863" i="2" s="1"/>
  <c r="B864" i="2"/>
  <c r="C864" i="2" s="1"/>
  <c r="B865" i="2"/>
  <c r="C865" i="2" s="1"/>
  <c r="B866" i="2"/>
  <c r="C866" i="2" s="1"/>
  <c r="B867" i="2"/>
  <c r="C867" i="2" s="1"/>
  <c r="B868" i="2"/>
  <c r="C868" i="2" s="1"/>
  <c r="B869" i="2"/>
  <c r="C869" i="2" s="1"/>
  <c r="B870" i="2"/>
  <c r="C870" i="2" s="1"/>
  <c r="B871" i="2"/>
  <c r="C871" i="2" s="1"/>
  <c r="B872" i="2"/>
  <c r="C872" i="2" s="1"/>
  <c r="B873" i="2"/>
  <c r="C873" i="2" s="1"/>
  <c r="B874" i="2"/>
  <c r="C874" i="2" s="1"/>
  <c r="B875" i="2"/>
  <c r="C875" i="2" s="1"/>
  <c r="B876" i="2"/>
  <c r="C876" i="2" s="1"/>
  <c r="B877" i="2"/>
  <c r="C877" i="2" s="1"/>
  <c r="B878" i="2"/>
  <c r="C878" i="2" s="1"/>
  <c r="B879" i="2"/>
  <c r="C879" i="2" s="1"/>
  <c r="B880" i="2"/>
  <c r="C880" i="2" s="1"/>
  <c r="B881" i="2"/>
  <c r="C881" i="2" s="1"/>
  <c r="B882" i="2"/>
  <c r="C882" i="2" s="1"/>
  <c r="B883" i="2"/>
  <c r="C883" i="2" s="1"/>
  <c r="B884" i="2"/>
  <c r="C884" i="2" s="1"/>
  <c r="B885" i="2"/>
  <c r="C885" i="2" s="1"/>
  <c r="B886" i="2"/>
  <c r="C886" i="2" s="1"/>
  <c r="B887" i="2"/>
  <c r="C887" i="2" s="1"/>
  <c r="B888" i="2"/>
  <c r="C888" i="2" s="1"/>
  <c r="B889" i="2"/>
  <c r="C889" i="2" s="1"/>
  <c r="B890" i="2"/>
  <c r="C890" i="2" s="1"/>
  <c r="B891" i="2"/>
  <c r="C891" i="2" s="1"/>
  <c r="B892" i="2"/>
  <c r="C892" i="2" s="1"/>
  <c r="B893" i="2"/>
  <c r="C893" i="2" s="1"/>
  <c r="B894" i="2"/>
  <c r="C894" i="2" s="1"/>
  <c r="B895" i="2"/>
  <c r="C895" i="2" s="1"/>
  <c r="B896" i="2"/>
  <c r="C896" i="2" s="1"/>
  <c r="B897" i="2"/>
  <c r="C897" i="2" s="1"/>
  <c r="B898" i="2"/>
  <c r="C898" i="2" s="1"/>
  <c r="B899" i="2"/>
  <c r="C899" i="2" s="1"/>
  <c r="B900" i="2"/>
  <c r="C900" i="2" s="1"/>
  <c r="B901" i="2"/>
  <c r="C901" i="2" s="1"/>
  <c r="B902" i="2"/>
  <c r="C902" i="2" s="1"/>
  <c r="B903" i="2"/>
  <c r="C903" i="2" s="1"/>
  <c r="B904" i="2"/>
  <c r="C904" i="2" s="1"/>
  <c r="B905" i="2"/>
  <c r="C905" i="2" s="1"/>
  <c r="B906" i="2"/>
  <c r="C906" i="2" s="1"/>
  <c r="B907" i="2"/>
  <c r="C907" i="2" s="1"/>
  <c r="B908" i="2"/>
  <c r="C908" i="2" s="1"/>
  <c r="B909" i="2"/>
  <c r="C909" i="2" s="1"/>
  <c r="B910" i="2"/>
  <c r="C910" i="2" s="1"/>
  <c r="B911" i="2"/>
  <c r="C911" i="2" s="1"/>
  <c r="B912" i="2"/>
  <c r="C912" i="2" s="1"/>
  <c r="B913" i="2"/>
  <c r="C913" i="2" s="1"/>
  <c r="B914" i="2"/>
  <c r="C914" i="2" s="1"/>
  <c r="B915" i="2"/>
  <c r="C915" i="2" s="1"/>
  <c r="B916" i="2"/>
  <c r="C916" i="2" s="1"/>
  <c r="B917" i="2"/>
  <c r="C917" i="2" s="1"/>
  <c r="B918" i="2"/>
  <c r="C918" i="2" s="1"/>
  <c r="B919" i="2"/>
  <c r="C919" i="2" s="1"/>
  <c r="B920" i="2"/>
  <c r="C920" i="2" s="1"/>
  <c r="B921" i="2"/>
  <c r="C921" i="2" s="1"/>
  <c r="B922" i="2"/>
  <c r="C922" i="2" s="1"/>
  <c r="B923" i="2"/>
  <c r="C923" i="2" s="1"/>
  <c r="B924" i="2"/>
  <c r="C924" i="2" s="1"/>
  <c r="B925" i="2"/>
  <c r="C925" i="2" s="1"/>
  <c r="B926" i="2"/>
  <c r="C926" i="2" s="1"/>
  <c r="B927" i="2"/>
  <c r="C927" i="2" s="1"/>
  <c r="B928" i="2"/>
  <c r="C928" i="2" s="1"/>
  <c r="B929" i="2"/>
  <c r="C929" i="2" s="1"/>
  <c r="B930" i="2"/>
  <c r="C930" i="2" s="1"/>
  <c r="B931" i="2"/>
  <c r="C931" i="2" s="1"/>
  <c r="B932" i="2"/>
  <c r="C932" i="2" s="1"/>
  <c r="B933" i="2"/>
  <c r="C933" i="2" s="1"/>
  <c r="B934" i="2"/>
  <c r="C934" i="2" s="1"/>
  <c r="B935" i="2"/>
  <c r="C935" i="2" s="1"/>
  <c r="B936" i="2"/>
  <c r="C936" i="2" s="1"/>
  <c r="B937" i="2"/>
  <c r="C937" i="2" s="1"/>
  <c r="B938" i="2"/>
  <c r="C938" i="2" s="1"/>
  <c r="B939" i="2"/>
  <c r="C939" i="2" s="1"/>
  <c r="B940" i="2"/>
  <c r="C940" i="2" s="1"/>
  <c r="B941" i="2"/>
  <c r="C941" i="2" s="1"/>
  <c r="B942" i="2"/>
  <c r="C942" i="2" s="1"/>
  <c r="B943" i="2"/>
  <c r="C943" i="2" s="1"/>
  <c r="B944" i="2"/>
  <c r="C944" i="2" s="1"/>
  <c r="B945" i="2"/>
  <c r="C945" i="2" s="1"/>
  <c r="B946" i="2"/>
  <c r="C946" i="2" s="1"/>
  <c r="B947" i="2"/>
  <c r="C947" i="2" s="1"/>
  <c r="B948" i="2"/>
  <c r="C948" i="2" s="1"/>
  <c r="B949" i="2"/>
  <c r="C949" i="2" s="1"/>
  <c r="B950" i="2"/>
  <c r="C950" i="2" s="1"/>
  <c r="B951" i="2"/>
  <c r="C951" i="2" s="1"/>
  <c r="B952" i="2"/>
  <c r="C952" i="2" s="1"/>
  <c r="B953" i="2"/>
  <c r="C953" i="2" s="1"/>
  <c r="B954" i="2"/>
  <c r="C954" i="2" s="1"/>
  <c r="B955" i="2"/>
  <c r="C955" i="2" s="1"/>
  <c r="B956" i="2"/>
  <c r="C956" i="2" s="1"/>
  <c r="B957" i="2"/>
  <c r="C957" i="2" s="1"/>
  <c r="B958" i="2"/>
  <c r="C958" i="2" s="1"/>
  <c r="B959" i="2"/>
  <c r="C959" i="2" s="1"/>
  <c r="B960" i="2"/>
  <c r="C960" i="2" s="1"/>
  <c r="B961" i="2"/>
  <c r="C961" i="2" s="1"/>
  <c r="B962" i="2"/>
  <c r="C962" i="2" s="1"/>
  <c r="B963" i="2"/>
  <c r="C963" i="2" s="1"/>
  <c r="B964" i="2"/>
  <c r="C964" i="2" s="1"/>
  <c r="B965" i="2"/>
  <c r="C965" i="2" s="1"/>
  <c r="B966" i="2"/>
  <c r="C966" i="2" s="1"/>
  <c r="B967" i="2"/>
  <c r="C967" i="2" s="1"/>
  <c r="B968" i="2"/>
  <c r="C968" i="2" s="1"/>
  <c r="B969" i="2"/>
  <c r="C969" i="2" s="1"/>
  <c r="B970" i="2"/>
  <c r="C970" i="2" s="1"/>
  <c r="B971" i="2"/>
  <c r="C971" i="2" s="1"/>
  <c r="B972" i="2"/>
  <c r="C972" i="2" s="1"/>
  <c r="B973" i="2"/>
  <c r="C973" i="2" s="1"/>
  <c r="B974" i="2"/>
  <c r="C974" i="2" s="1"/>
  <c r="B975" i="2"/>
  <c r="C975" i="2" s="1"/>
  <c r="B976" i="2"/>
  <c r="C976" i="2" s="1"/>
  <c r="B977" i="2"/>
  <c r="C977" i="2" s="1"/>
  <c r="B978" i="2"/>
  <c r="C978" i="2" s="1"/>
  <c r="B979" i="2"/>
  <c r="C979" i="2" s="1"/>
  <c r="B980" i="2"/>
  <c r="C980" i="2" s="1"/>
  <c r="B981" i="2"/>
  <c r="C981" i="2" s="1"/>
  <c r="B982" i="2"/>
  <c r="C982" i="2" s="1"/>
  <c r="B983" i="2"/>
  <c r="C983" i="2" s="1"/>
  <c r="B984" i="2"/>
  <c r="C984" i="2" s="1"/>
  <c r="B985" i="2"/>
  <c r="C985" i="2" s="1"/>
  <c r="B986" i="2"/>
  <c r="C986" i="2" s="1"/>
  <c r="B987" i="2"/>
  <c r="C987" i="2" s="1"/>
  <c r="B988" i="2"/>
  <c r="C988" i="2" s="1"/>
  <c r="B989" i="2"/>
  <c r="C989" i="2" s="1"/>
  <c r="B990" i="2"/>
  <c r="C990" i="2" s="1"/>
  <c r="B991" i="2"/>
  <c r="C991" i="2" s="1"/>
  <c r="B992" i="2"/>
  <c r="C992" i="2" s="1"/>
  <c r="B993" i="2"/>
  <c r="C993" i="2" s="1"/>
  <c r="B994" i="2"/>
  <c r="C994" i="2" s="1"/>
  <c r="B995" i="2"/>
  <c r="C995" i="2" s="1"/>
  <c r="B996" i="2"/>
  <c r="C996" i="2" s="1"/>
  <c r="B997" i="2"/>
  <c r="C997" i="2" s="1"/>
  <c r="B998" i="2"/>
  <c r="C998" i="2" s="1"/>
  <c r="B999" i="2"/>
  <c r="C999" i="2" s="1"/>
  <c r="B1000" i="2"/>
  <c r="C1000" i="2" s="1"/>
  <c r="B1001" i="2"/>
  <c r="C1001" i="2" s="1"/>
  <c r="B1002" i="2"/>
  <c r="C1002" i="2" s="1"/>
  <c r="B1003" i="2"/>
  <c r="C1003" i="2" s="1"/>
  <c r="B1004" i="2"/>
  <c r="C1004" i="2" s="1"/>
  <c r="B1005" i="2"/>
  <c r="C1005" i="2" s="1"/>
  <c r="B1006" i="2"/>
  <c r="C1006" i="2" s="1"/>
  <c r="B1007" i="2"/>
  <c r="C1007" i="2" s="1"/>
  <c r="B1008" i="2"/>
  <c r="C1008" i="2" s="1"/>
  <c r="B1009" i="2"/>
  <c r="C1009" i="2" s="1"/>
  <c r="B1010" i="2"/>
  <c r="C1010" i="2" s="1"/>
  <c r="B1011" i="2"/>
  <c r="C1011" i="2" s="1"/>
  <c r="B1012" i="2"/>
  <c r="C1012" i="2" s="1"/>
  <c r="B1013" i="2"/>
  <c r="C1013" i="2" s="1"/>
  <c r="B1014" i="2"/>
  <c r="C1014" i="2" s="1"/>
  <c r="B1015" i="2"/>
  <c r="C1015" i="2" s="1"/>
  <c r="B1016" i="2"/>
  <c r="C1016" i="2" s="1"/>
  <c r="B1017" i="2"/>
  <c r="C1017" i="2" s="1"/>
  <c r="B1018" i="2"/>
  <c r="C1018" i="2" s="1"/>
  <c r="B1019" i="2"/>
  <c r="C1019" i="2" s="1"/>
  <c r="B1020" i="2"/>
  <c r="C1020" i="2" s="1"/>
  <c r="B1021" i="2"/>
  <c r="C1021" i="2" s="1"/>
  <c r="B1022" i="2"/>
  <c r="C1022" i="2" s="1"/>
  <c r="B1023" i="2"/>
  <c r="C1023" i="2" s="1"/>
  <c r="B1024" i="2"/>
  <c r="C1024" i="2" s="1"/>
  <c r="B1025" i="2"/>
  <c r="C1025" i="2" s="1"/>
  <c r="B1026" i="2"/>
  <c r="C1026" i="2" s="1"/>
  <c r="B1027" i="2"/>
  <c r="C1027" i="2" s="1"/>
  <c r="B1028" i="2"/>
  <c r="C1028" i="2" s="1"/>
  <c r="B1029" i="2"/>
  <c r="C1029" i="2" s="1"/>
  <c r="B1030" i="2"/>
  <c r="C1030" i="2" s="1"/>
  <c r="B1031" i="2"/>
  <c r="C1031" i="2" s="1"/>
  <c r="B1032" i="2"/>
  <c r="C1032" i="2" s="1"/>
  <c r="B1033" i="2"/>
  <c r="C1033" i="2" s="1"/>
  <c r="B1034" i="2"/>
  <c r="C1034" i="2" s="1"/>
  <c r="B1035" i="2"/>
  <c r="C1035" i="2" s="1"/>
  <c r="B1036" i="2"/>
  <c r="C1036" i="2" s="1"/>
  <c r="B1037" i="2"/>
  <c r="C1037" i="2" s="1"/>
  <c r="B1038" i="2"/>
  <c r="C1038" i="2" s="1"/>
  <c r="B1039" i="2"/>
  <c r="C1039" i="2" s="1"/>
  <c r="B1040" i="2"/>
  <c r="C1040" i="2" s="1"/>
  <c r="B1041" i="2"/>
  <c r="C1041" i="2" s="1"/>
  <c r="B1042" i="2"/>
  <c r="C1042" i="2" s="1"/>
  <c r="B1043" i="2"/>
  <c r="C1043" i="2" s="1"/>
  <c r="B1044" i="2"/>
  <c r="C1044" i="2" s="1"/>
  <c r="B1045" i="2"/>
  <c r="C1045" i="2" s="1"/>
  <c r="B1046" i="2"/>
  <c r="C1046" i="2" s="1"/>
  <c r="B1047" i="2"/>
  <c r="C1047" i="2" s="1"/>
  <c r="B1048" i="2"/>
  <c r="C1048" i="2" s="1"/>
  <c r="B1049" i="2"/>
  <c r="C1049" i="2" s="1"/>
  <c r="B1050" i="2"/>
  <c r="C1050" i="2" s="1"/>
  <c r="B1051" i="2"/>
  <c r="C1051" i="2" s="1"/>
  <c r="B1052" i="2"/>
  <c r="C1052" i="2" s="1"/>
  <c r="B1053" i="2"/>
  <c r="C1053" i="2" s="1"/>
  <c r="B1054" i="2"/>
  <c r="C1054" i="2" s="1"/>
  <c r="B1055" i="2"/>
  <c r="C1055" i="2" s="1"/>
  <c r="B1056" i="2"/>
  <c r="C1056" i="2" s="1"/>
  <c r="B1057" i="2"/>
  <c r="C1057" i="2" s="1"/>
  <c r="B1058" i="2"/>
  <c r="C1058" i="2" s="1"/>
  <c r="B1059" i="2"/>
  <c r="C1059" i="2" s="1"/>
  <c r="B1060" i="2"/>
  <c r="C1060" i="2" s="1"/>
  <c r="B1061" i="2"/>
  <c r="C1061" i="2" s="1"/>
  <c r="B1062" i="2"/>
  <c r="C1062" i="2" s="1"/>
  <c r="B1063" i="2"/>
  <c r="C1063" i="2" s="1"/>
  <c r="B1064" i="2"/>
  <c r="C1064" i="2" s="1"/>
  <c r="B1065" i="2"/>
  <c r="C1065" i="2" s="1"/>
  <c r="B1066" i="2"/>
  <c r="C1066" i="2" s="1"/>
  <c r="B1067" i="2"/>
  <c r="C1067" i="2" s="1"/>
  <c r="B1068" i="2"/>
  <c r="C1068" i="2" s="1"/>
  <c r="B1069" i="2"/>
  <c r="C1069" i="2" s="1"/>
  <c r="B1070" i="2"/>
  <c r="C1070" i="2" s="1"/>
  <c r="B1071" i="2"/>
  <c r="C1071" i="2" s="1"/>
  <c r="B1072" i="2"/>
  <c r="C1072" i="2" s="1"/>
  <c r="B1073" i="2"/>
  <c r="C1073" i="2" s="1"/>
  <c r="B1074" i="2"/>
  <c r="C1074" i="2" s="1"/>
  <c r="B1075" i="2"/>
  <c r="C1075" i="2" s="1"/>
  <c r="B1076" i="2"/>
  <c r="C1076" i="2" s="1"/>
  <c r="B1077" i="2"/>
  <c r="C1077" i="2" s="1"/>
  <c r="B1078" i="2"/>
  <c r="C1078" i="2" s="1"/>
  <c r="B1079" i="2"/>
  <c r="C1079" i="2" s="1"/>
  <c r="B1080" i="2"/>
  <c r="C1080" i="2" s="1"/>
  <c r="B1081" i="2"/>
  <c r="C1081" i="2" s="1"/>
  <c r="B1082" i="2"/>
  <c r="C1082" i="2" s="1"/>
  <c r="B1083" i="2"/>
  <c r="C1083" i="2" s="1"/>
  <c r="B1084" i="2"/>
  <c r="C1084" i="2" s="1"/>
  <c r="B1085" i="2"/>
  <c r="C1085" i="2" s="1"/>
  <c r="B1086" i="2"/>
  <c r="C1086" i="2" s="1"/>
  <c r="B1087" i="2"/>
  <c r="C1087" i="2" s="1"/>
  <c r="B1088" i="2"/>
  <c r="C1088" i="2" s="1"/>
  <c r="B1089" i="2"/>
  <c r="C1089" i="2" s="1"/>
  <c r="B1090" i="2"/>
  <c r="C1090" i="2" s="1"/>
  <c r="B1091" i="2"/>
  <c r="C1091" i="2" s="1"/>
  <c r="B1092" i="2"/>
  <c r="C1092" i="2" s="1"/>
  <c r="B1093" i="2"/>
  <c r="C1093" i="2" s="1"/>
  <c r="B1094" i="2"/>
  <c r="C1094" i="2" s="1"/>
  <c r="B1095" i="2"/>
  <c r="C1095" i="2" s="1"/>
  <c r="B1096" i="2"/>
  <c r="C1096" i="2" s="1"/>
  <c r="B1097" i="2"/>
  <c r="C1097" i="2" s="1"/>
  <c r="B1098" i="2"/>
  <c r="C1098" i="2" s="1"/>
  <c r="B1099" i="2"/>
  <c r="C1099" i="2" s="1"/>
  <c r="B1100" i="2"/>
  <c r="C1100" i="2" s="1"/>
  <c r="B1101" i="2"/>
  <c r="C1101" i="2" s="1"/>
  <c r="B1102" i="2"/>
  <c r="C1102" i="2" s="1"/>
  <c r="B1103" i="2"/>
  <c r="C1103" i="2" s="1"/>
  <c r="B1104" i="2"/>
  <c r="C1104" i="2" s="1"/>
  <c r="B1105" i="2"/>
  <c r="C1105" i="2" s="1"/>
  <c r="B1106" i="2"/>
  <c r="C1106" i="2" s="1"/>
  <c r="B1107" i="2"/>
  <c r="C1107" i="2" s="1"/>
  <c r="B1108" i="2"/>
  <c r="C1108" i="2" s="1"/>
  <c r="B1109" i="2"/>
  <c r="C1109" i="2" s="1"/>
  <c r="B1110" i="2"/>
  <c r="C1110" i="2" s="1"/>
  <c r="B1111" i="2"/>
  <c r="C1111" i="2" s="1"/>
  <c r="B1112" i="2"/>
  <c r="C1112" i="2" s="1"/>
  <c r="B1113" i="2"/>
  <c r="C1113" i="2" s="1"/>
  <c r="B1114" i="2"/>
  <c r="C1114" i="2" s="1"/>
  <c r="B1115" i="2"/>
  <c r="C1115" i="2" s="1"/>
  <c r="B1116" i="2"/>
  <c r="C1116" i="2" s="1"/>
  <c r="B1117" i="2"/>
  <c r="C1117" i="2" s="1"/>
  <c r="B1118" i="2"/>
  <c r="C1118" i="2" s="1"/>
  <c r="B1119" i="2"/>
  <c r="C1119" i="2" s="1"/>
  <c r="B1120" i="2"/>
  <c r="C1120" i="2" s="1"/>
  <c r="B1121" i="2"/>
  <c r="C1121" i="2" s="1"/>
  <c r="B1122" i="2"/>
  <c r="C1122" i="2" s="1"/>
  <c r="B1123" i="2"/>
  <c r="C1123" i="2" s="1"/>
  <c r="B1124" i="2"/>
  <c r="C1124" i="2" s="1"/>
  <c r="B1125" i="2"/>
  <c r="C1125" i="2" s="1"/>
  <c r="B1126" i="2"/>
  <c r="C1126" i="2" s="1"/>
  <c r="B1127" i="2"/>
  <c r="C1127" i="2" s="1"/>
  <c r="B1128" i="2"/>
  <c r="C1128" i="2" s="1"/>
  <c r="B1129" i="2"/>
  <c r="C1129" i="2" s="1"/>
  <c r="B1130" i="2"/>
  <c r="C1130" i="2" s="1"/>
  <c r="B1131" i="2"/>
  <c r="C1131" i="2" s="1"/>
  <c r="B1132" i="2"/>
  <c r="C1132" i="2" s="1"/>
  <c r="B1133" i="2"/>
  <c r="C1133" i="2" s="1"/>
  <c r="B1134" i="2"/>
  <c r="C1134" i="2" s="1"/>
  <c r="B1135" i="2"/>
  <c r="C1135" i="2" s="1"/>
  <c r="B1136" i="2"/>
  <c r="C1136" i="2" s="1"/>
  <c r="B1137" i="2"/>
  <c r="C1137" i="2" s="1"/>
  <c r="B1138" i="2"/>
  <c r="C1138" i="2" s="1"/>
  <c r="B1139" i="2"/>
  <c r="C1139" i="2" s="1"/>
  <c r="B1140" i="2"/>
  <c r="C1140" i="2" s="1"/>
  <c r="B1141" i="2"/>
  <c r="C1141" i="2" s="1"/>
  <c r="B1142" i="2"/>
  <c r="C1142" i="2" s="1"/>
  <c r="B1143" i="2"/>
  <c r="C1143" i="2" s="1"/>
  <c r="B1144" i="2"/>
  <c r="C1144" i="2" s="1"/>
  <c r="B1145" i="2"/>
  <c r="C1145" i="2" s="1"/>
  <c r="B1146" i="2"/>
  <c r="C1146" i="2" s="1"/>
  <c r="B1147" i="2"/>
  <c r="C1147" i="2" s="1"/>
  <c r="B1148" i="2"/>
  <c r="C1148" i="2" s="1"/>
  <c r="B1149" i="2"/>
  <c r="C1149" i="2" s="1"/>
  <c r="B1150" i="2"/>
  <c r="C1150" i="2" s="1"/>
  <c r="B1151" i="2"/>
  <c r="C1151" i="2" s="1"/>
  <c r="B1152" i="2"/>
  <c r="C1152" i="2" s="1"/>
  <c r="B1153" i="2"/>
  <c r="C1153" i="2" s="1"/>
  <c r="B1154" i="2"/>
  <c r="C1154" i="2" s="1"/>
  <c r="B1155" i="2"/>
  <c r="C1155" i="2" s="1"/>
  <c r="B1156" i="2"/>
  <c r="C1156" i="2" s="1"/>
  <c r="B1157" i="2"/>
  <c r="C1157" i="2" s="1"/>
  <c r="B1158" i="2"/>
  <c r="C1158" i="2" s="1"/>
  <c r="B1159" i="2"/>
  <c r="C1159" i="2" s="1"/>
  <c r="B1160" i="2"/>
  <c r="C1160" i="2" s="1"/>
  <c r="B1161" i="2"/>
  <c r="C1161" i="2" s="1"/>
  <c r="B1162" i="2"/>
  <c r="C1162" i="2" s="1"/>
  <c r="B1163" i="2"/>
  <c r="C1163" i="2" s="1"/>
  <c r="B1164" i="2"/>
  <c r="C1164" i="2" s="1"/>
  <c r="B1165" i="2"/>
  <c r="C1165" i="2" s="1"/>
  <c r="B1166" i="2"/>
  <c r="C1166" i="2" s="1"/>
  <c r="B1167" i="2"/>
  <c r="C1167" i="2" s="1"/>
  <c r="B1168" i="2"/>
  <c r="C1168" i="2" s="1"/>
  <c r="B1169" i="2"/>
  <c r="C1169" i="2" s="1"/>
  <c r="B1170" i="2"/>
  <c r="C1170" i="2" s="1"/>
  <c r="B1171" i="2"/>
  <c r="C1171" i="2" s="1"/>
  <c r="B1172" i="2"/>
  <c r="C1172" i="2" s="1"/>
  <c r="B1173" i="2"/>
  <c r="C1173" i="2" s="1"/>
  <c r="B1174" i="2"/>
  <c r="C1174" i="2" s="1"/>
  <c r="B1175" i="2"/>
  <c r="C1175" i="2" s="1"/>
  <c r="B1176" i="2"/>
  <c r="C1176" i="2" s="1"/>
  <c r="B1177" i="2"/>
  <c r="C1177" i="2" s="1"/>
  <c r="B1178" i="2"/>
  <c r="C1178" i="2" s="1"/>
  <c r="B1179" i="2"/>
  <c r="C1179" i="2" s="1"/>
  <c r="B1180" i="2"/>
  <c r="C1180" i="2" s="1"/>
  <c r="B1181" i="2"/>
  <c r="C1181" i="2" s="1"/>
  <c r="B1182" i="2"/>
  <c r="C1182" i="2" s="1"/>
  <c r="B1183" i="2"/>
  <c r="C1183" i="2" s="1"/>
  <c r="B1184" i="2"/>
  <c r="C1184" i="2" s="1"/>
  <c r="B1185" i="2"/>
  <c r="C1185" i="2" s="1"/>
  <c r="B1186" i="2"/>
  <c r="C1186" i="2" s="1"/>
  <c r="B1187" i="2"/>
  <c r="C1187" i="2" s="1"/>
  <c r="B1188" i="2"/>
  <c r="C1188" i="2" s="1"/>
  <c r="B1189" i="2"/>
  <c r="C1189" i="2" s="1"/>
  <c r="B1190" i="2"/>
  <c r="C1190" i="2" s="1"/>
  <c r="B1191" i="2"/>
  <c r="C1191" i="2" s="1"/>
  <c r="B1192" i="2"/>
  <c r="C1192" i="2" s="1"/>
  <c r="B1193" i="2"/>
  <c r="C1193" i="2" s="1"/>
  <c r="B1194" i="2"/>
  <c r="C1194" i="2" s="1"/>
  <c r="B1195" i="2"/>
  <c r="C1195" i="2" s="1"/>
  <c r="B1196" i="2"/>
  <c r="C1196" i="2" s="1"/>
  <c r="B1197" i="2"/>
  <c r="C1197" i="2" s="1"/>
  <c r="B1198" i="2"/>
  <c r="C1198" i="2" s="1"/>
  <c r="B1199" i="2"/>
  <c r="C1199" i="2" s="1"/>
  <c r="B1200" i="2"/>
  <c r="C1200" i="2" s="1"/>
  <c r="B1201" i="2"/>
  <c r="C1201" i="2" s="1"/>
  <c r="B1202" i="2"/>
  <c r="C1202" i="2" s="1"/>
  <c r="B1203" i="2"/>
  <c r="C1203" i="2" s="1"/>
  <c r="B1204" i="2"/>
  <c r="C1204" i="2" s="1"/>
  <c r="B1205" i="2"/>
  <c r="C1205" i="2" s="1"/>
  <c r="B1206" i="2"/>
  <c r="C1206" i="2" s="1"/>
  <c r="B1207" i="2"/>
  <c r="C1207" i="2" s="1"/>
  <c r="B1208" i="2"/>
  <c r="C1208" i="2" s="1"/>
  <c r="B1209" i="2"/>
  <c r="C1209" i="2" s="1"/>
  <c r="B1210" i="2"/>
  <c r="C1210" i="2" s="1"/>
  <c r="B1211" i="2"/>
  <c r="C1211" i="2" s="1"/>
  <c r="B1212" i="2"/>
  <c r="C1212" i="2" s="1"/>
  <c r="B1213" i="2"/>
  <c r="C1213" i="2" s="1"/>
  <c r="B1214" i="2"/>
  <c r="C1214" i="2" s="1"/>
  <c r="B1215" i="2"/>
  <c r="C1215" i="2" s="1"/>
  <c r="B1216" i="2"/>
  <c r="C1216" i="2" s="1"/>
  <c r="B1217" i="2"/>
  <c r="C1217" i="2" s="1"/>
  <c r="B1218" i="2"/>
  <c r="C1218" i="2" s="1"/>
  <c r="B1219" i="2"/>
  <c r="C1219" i="2" s="1"/>
  <c r="B1220" i="2"/>
  <c r="C1220" i="2" s="1"/>
  <c r="B1221" i="2"/>
  <c r="C1221" i="2" s="1"/>
  <c r="B1222" i="2"/>
  <c r="C1222" i="2" s="1"/>
  <c r="B1223" i="2"/>
  <c r="C1223" i="2" s="1"/>
  <c r="B1224" i="2"/>
  <c r="C1224" i="2" s="1"/>
  <c r="B1225" i="2"/>
  <c r="C1225" i="2" s="1"/>
  <c r="B1226" i="2"/>
  <c r="C1226" i="2" s="1"/>
  <c r="B1227" i="2"/>
  <c r="C1227" i="2" s="1"/>
  <c r="B1228" i="2"/>
  <c r="C1228" i="2" s="1"/>
  <c r="B1229" i="2"/>
  <c r="C1229" i="2" s="1"/>
  <c r="B1230" i="2"/>
  <c r="C1230" i="2" s="1"/>
  <c r="B1231" i="2"/>
  <c r="C1231" i="2" s="1"/>
  <c r="B1232" i="2"/>
  <c r="C1232" i="2" s="1"/>
  <c r="B1233" i="2"/>
  <c r="C1233" i="2" s="1"/>
  <c r="B1234" i="2"/>
  <c r="C1234" i="2" s="1"/>
  <c r="B1235" i="2"/>
  <c r="C1235" i="2" s="1"/>
  <c r="B1236" i="2"/>
  <c r="C1236" i="2" s="1"/>
  <c r="B1237" i="2"/>
  <c r="C1237" i="2" s="1"/>
  <c r="B1238" i="2"/>
  <c r="C1238" i="2" s="1"/>
  <c r="B1239" i="2"/>
  <c r="C1239" i="2" s="1"/>
  <c r="B1240" i="2"/>
  <c r="C1240" i="2" s="1"/>
  <c r="B1241" i="2"/>
  <c r="C1241" i="2" s="1"/>
  <c r="B1242" i="2"/>
  <c r="C1242" i="2" s="1"/>
  <c r="B1243" i="2"/>
  <c r="C1243" i="2" s="1"/>
  <c r="B1244" i="2"/>
  <c r="C1244" i="2" s="1"/>
  <c r="B1245" i="2"/>
  <c r="C1245" i="2" s="1"/>
  <c r="B1246" i="2"/>
  <c r="C1246" i="2" s="1"/>
  <c r="B1247" i="2"/>
  <c r="C1247" i="2" s="1"/>
  <c r="B1248" i="2"/>
  <c r="C1248" i="2" s="1"/>
  <c r="B1249" i="2"/>
  <c r="C1249" i="2" s="1"/>
  <c r="B1250" i="2"/>
  <c r="C1250" i="2" s="1"/>
  <c r="B1251" i="2"/>
  <c r="C1251" i="2" s="1"/>
  <c r="B1252" i="2"/>
  <c r="C1252" i="2" s="1"/>
  <c r="B1253" i="2"/>
  <c r="C1253" i="2" s="1"/>
  <c r="B1254" i="2"/>
  <c r="C1254" i="2" s="1"/>
  <c r="B1255" i="2"/>
  <c r="C1255" i="2" s="1"/>
  <c r="B1256" i="2"/>
  <c r="C1256" i="2" s="1"/>
  <c r="B1257" i="2"/>
  <c r="C1257" i="2" s="1"/>
  <c r="B1258" i="2"/>
  <c r="C1258" i="2" s="1"/>
  <c r="B1259" i="2"/>
  <c r="C1259" i="2" s="1"/>
  <c r="B1260" i="2"/>
  <c r="C1260" i="2" s="1"/>
  <c r="B1261" i="2"/>
  <c r="C1261" i="2" s="1"/>
  <c r="B1262" i="2"/>
  <c r="C1262" i="2" s="1"/>
  <c r="B1263" i="2"/>
  <c r="C1263" i="2" s="1"/>
  <c r="B1264" i="2"/>
  <c r="C1264" i="2" s="1"/>
  <c r="B1265" i="2"/>
  <c r="C1265" i="2" s="1"/>
  <c r="B1266" i="2"/>
  <c r="C1266" i="2" s="1"/>
  <c r="B1267" i="2"/>
  <c r="C1267" i="2" s="1"/>
  <c r="B1268" i="2"/>
  <c r="C1268" i="2" s="1"/>
  <c r="B1269" i="2"/>
  <c r="C1269" i="2" s="1"/>
  <c r="B1270" i="2"/>
  <c r="C1270" i="2" s="1"/>
  <c r="B1271" i="2"/>
  <c r="C1271" i="2" s="1"/>
  <c r="B1272" i="2"/>
  <c r="C1272" i="2" s="1"/>
  <c r="B1273" i="2"/>
  <c r="C1273" i="2" s="1"/>
  <c r="B1274" i="2"/>
  <c r="C1274" i="2" s="1"/>
  <c r="B1275" i="2"/>
  <c r="C1275" i="2" s="1"/>
  <c r="B1276" i="2"/>
  <c r="C1276" i="2" s="1"/>
  <c r="B1277" i="2"/>
  <c r="C1277" i="2" s="1"/>
  <c r="B1278" i="2"/>
  <c r="C1278" i="2" s="1"/>
  <c r="B1279" i="2"/>
  <c r="C1279" i="2" s="1"/>
  <c r="B1280" i="2"/>
  <c r="C1280" i="2" s="1"/>
  <c r="B1281" i="2"/>
  <c r="C1281" i="2" s="1"/>
  <c r="B1282" i="2"/>
  <c r="C1282" i="2" s="1"/>
  <c r="B1283" i="2"/>
  <c r="C1283" i="2" s="1"/>
  <c r="B1284" i="2"/>
  <c r="C1284" i="2" s="1"/>
  <c r="B1285" i="2"/>
  <c r="C1285" i="2" s="1"/>
  <c r="B1286" i="2"/>
  <c r="C1286" i="2" s="1"/>
  <c r="B1287" i="2"/>
  <c r="C1287" i="2" s="1"/>
  <c r="B1288" i="2"/>
  <c r="C1288" i="2" s="1"/>
  <c r="B1289" i="2"/>
  <c r="C1289" i="2" s="1"/>
  <c r="B1290" i="2"/>
  <c r="C1290" i="2" s="1"/>
  <c r="B1291" i="2"/>
  <c r="C1291" i="2" s="1"/>
  <c r="B1292" i="2"/>
  <c r="C1292" i="2" s="1"/>
  <c r="B1293" i="2"/>
  <c r="C1293" i="2" s="1"/>
  <c r="B1294" i="2"/>
  <c r="C1294" i="2" s="1"/>
  <c r="B1295" i="2"/>
  <c r="C1295" i="2" s="1"/>
  <c r="B1296" i="2"/>
  <c r="C1296" i="2" s="1"/>
  <c r="B1297" i="2"/>
  <c r="C1297" i="2" s="1"/>
  <c r="B1298" i="2"/>
  <c r="C1298" i="2" s="1"/>
  <c r="B1299" i="2"/>
  <c r="C1299" i="2" s="1"/>
  <c r="B1300" i="2"/>
  <c r="C1300" i="2" s="1"/>
  <c r="B1301" i="2"/>
  <c r="C1301" i="2" s="1"/>
  <c r="B1302" i="2"/>
  <c r="C1302" i="2" s="1"/>
  <c r="B1303" i="2"/>
  <c r="C1303" i="2" s="1"/>
  <c r="B1304" i="2"/>
  <c r="C1304" i="2" s="1"/>
  <c r="B1305" i="2"/>
  <c r="C1305" i="2" s="1"/>
  <c r="B1306" i="2"/>
  <c r="C1306" i="2" s="1"/>
  <c r="B1307" i="2"/>
  <c r="C1307" i="2" s="1"/>
  <c r="B1308" i="2"/>
  <c r="C1308" i="2" s="1"/>
  <c r="B1309" i="2"/>
  <c r="C1309" i="2" s="1"/>
  <c r="B1310" i="2"/>
  <c r="C1310" i="2" s="1"/>
  <c r="B1311" i="2"/>
  <c r="C1311" i="2" s="1"/>
  <c r="B1312" i="2"/>
  <c r="C1312" i="2" s="1"/>
  <c r="B1313" i="2"/>
  <c r="C1313" i="2" s="1"/>
  <c r="B1314" i="2"/>
  <c r="C1314" i="2" s="1"/>
  <c r="B1315" i="2"/>
  <c r="C1315" i="2" s="1"/>
  <c r="B1316" i="2"/>
  <c r="C1316" i="2" s="1"/>
  <c r="B1317" i="2"/>
  <c r="C1317" i="2" s="1"/>
  <c r="B1318" i="2"/>
  <c r="C1318" i="2" s="1"/>
  <c r="B1319" i="2"/>
  <c r="C1319" i="2" s="1"/>
  <c r="B1320" i="2"/>
  <c r="C1320" i="2" s="1"/>
  <c r="B1321" i="2"/>
  <c r="C1321" i="2" s="1"/>
  <c r="B1322" i="2"/>
  <c r="C1322" i="2" s="1"/>
  <c r="B1323" i="2"/>
  <c r="C1323" i="2" s="1"/>
  <c r="B1324" i="2"/>
  <c r="C1324" i="2" s="1"/>
  <c r="B1325" i="2"/>
  <c r="C1325" i="2" s="1"/>
  <c r="B1326" i="2"/>
  <c r="C1326" i="2" s="1"/>
  <c r="B1327" i="2"/>
  <c r="C1327" i="2" s="1"/>
  <c r="B1328" i="2"/>
  <c r="C1328" i="2" s="1"/>
  <c r="B1329" i="2"/>
  <c r="C1329" i="2" s="1"/>
  <c r="B1330" i="2"/>
  <c r="C1330" i="2" s="1"/>
  <c r="B1331" i="2"/>
  <c r="C1331" i="2" s="1"/>
  <c r="B1332" i="2"/>
  <c r="C1332" i="2" s="1"/>
  <c r="B1333" i="2"/>
  <c r="C1333" i="2" s="1"/>
  <c r="B1334" i="2"/>
  <c r="C1334" i="2" s="1"/>
  <c r="B1335" i="2"/>
  <c r="C1335" i="2" s="1"/>
  <c r="B1336" i="2"/>
  <c r="C1336" i="2" s="1"/>
  <c r="B1337" i="2"/>
  <c r="C1337" i="2" s="1"/>
  <c r="B1338" i="2"/>
  <c r="C1338" i="2" s="1"/>
  <c r="B1339" i="2"/>
  <c r="C1339" i="2" s="1"/>
  <c r="B1340" i="2"/>
  <c r="C1340" i="2" s="1"/>
  <c r="B1341" i="2"/>
  <c r="C1341" i="2" s="1"/>
  <c r="B1342" i="2"/>
  <c r="C1342" i="2" s="1"/>
  <c r="B1343" i="2"/>
  <c r="C1343" i="2" s="1"/>
  <c r="B1344" i="2"/>
  <c r="C1344" i="2" s="1"/>
  <c r="B1345" i="2"/>
  <c r="C1345" i="2" s="1"/>
  <c r="B1346" i="2"/>
  <c r="C1346" i="2" s="1"/>
  <c r="B1347" i="2"/>
  <c r="C1347" i="2" s="1"/>
  <c r="B1348" i="2"/>
  <c r="C1348" i="2" s="1"/>
  <c r="B1349" i="2"/>
  <c r="C1349" i="2" s="1"/>
  <c r="B1350" i="2"/>
  <c r="C1350" i="2" s="1"/>
  <c r="B1351" i="2"/>
  <c r="C1351" i="2" s="1"/>
  <c r="B1352" i="2"/>
  <c r="C1352" i="2" s="1"/>
  <c r="B1353" i="2"/>
  <c r="C1353" i="2" s="1"/>
  <c r="B1354" i="2"/>
  <c r="C1354" i="2" s="1"/>
  <c r="B1355" i="2"/>
  <c r="C1355" i="2" s="1"/>
  <c r="B1356" i="2"/>
  <c r="C1356" i="2" s="1"/>
  <c r="B1357" i="2"/>
  <c r="C1357" i="2" s="1"/>
  <c r="B1358" i="2"/>
  <c r="C1358" i="2" s="1"/>
  <c r="B1359" i="2"/>
  <c r="C1359" i="2" s="1"/>
  <c r="B1360" i="2"/>
  <c r="C1360" i="2" s="1"/>
  <c r="B1361" i="2"/>
  <c r="C1361" i="2" s="1"/>
  <c r="B1362" i="2"/>
  <c r="C1362" i="2" s="1"/>
  <c r="B1363" i="2"/>
  <c r="C1363" i="2" s="1"/>
  <c r="B1364" i="2"/>
  <c r="C1364" i="2" s="1"/>
  <c r="B1365" i="2"/>
  <c r="C1365" i="2" s="1"/>
  <c r="B1366" i="2"/>
  <c r="C1366" i="2" s="1"/>
  <c r="B1367" i="2"/>
  <c r="C1367" i="2" s="1"/>
  <c r="B1368" i="2"/>
  <c r="C1368" i="2" s="1"/>
  <c r="B1369" i="2"/>
  <c r="C1369" i="2" s="1"/>
  <c r="B1370" i="2"/>
  <c r="C1370" i="2" s="1"/>
  <c r="B1371" i="2"/>
  <c r="C1371" i="2" s="1"/>
  <c r="B1372" i="2"/>
  <c r="C1372" i="2" s="1"/>
  <c r="B1373" i="2"/>
  <c r="C1373" i="2" s="1"/>
  <c r="B1374" i="2"/>
  <c r="C1374" i="2" s="1"/>
  <c r="B1375" i="2"/>
  <c r="C1375" i="2" s="1"/>
  <c r="B1376" i="2"/>
  <c r="C1376" i="2" s="1"/>
  <c r="B1377" i="2"/>
  <c r="C1377" i="2" s="1"/>
  <c r="B1378" i="2"/>
  <c r="C1378" i="2" s="1"/>
  <c r="B1379" i="2"/>
  <c r="C1379" i="2" s="1"/>
  <c r="B1380" i="2"/>
  <c r="C1380" i="2" s="1"/>
  <c r="B1381" i="2"/>
  <c r="C1381" i="2" s="1"/>
  <c r="B1382" i="2"/>
  <c r="C1382" i="2" s="1"/>
  <c r="B1383" i="2"/>
  <c r="C1383" i="2" s="1"/>
  <c r="B1384" i="2"/>
  <c r="C1384" i="2" s="1"/>
  <c r="B1385" i="2"/>
  <c r="C1385" i="2" s="1"/>
  <c r="B1386" i="2"/>
  <c r="C1386" i="2" s="1"/>
  <c r="B1387" i="2"/>
  <c r="C1387" i="2" s="1"/>
  <c r="B1388" i="2"/>
  <c r="C1388" i="2" s="1"/>
  <c r="B1389" i="2"/>
  <c r="C1389" i="2" s="1"/>
  <c r="B1390" i="2"/>
  <c r="C1390" i="2" s="1"/>
  <c r="B1391" i="2"/>
  <c r="C1391" i="2" s="1"/>
  <c r="B1392" i="2"/>
  <c r="C1392" i="2" s="1"/>
  <c r="B1393" i="2"/>
  <c r="C1393" i="2" s="1"/>
  <c r="B1394" i="2"/>
  <c r="C1394" i="2" s="1"/>
  <c r="B1395" i="2"/>
  <c r="C1395" i="2" s="1"/>
  <c r="B1396" i="2"/>
  <c r="C1396" i="2" s="1"/>
  <c r="B1397" i="2"/>
  <c r="C1397" i="2" s="1"/>
  <c r="B1398" i="2"/>
  <c r="C1398" i="2" s="1"/>
  <c r="B1399" i="2"/>
  <c r="C1399" i="2" s="1"/>
  <c r="B1400" i="2"/>
  <c r="C1400" i="2" s="1"/>
  <c r="B1401" i="2"/>
  <c r="C1401" i="2" s="1"/>
  <c r="B1402" i="2"/>
  <c r="C1402" i="2" s="1"/>
  <c r="B1403" i="2"/>
  <c r="C1403" i="2" s="1"/>
  <c r="B1404" i="2"/>
  <c r="C1404" i="2" s="1"/>
  <c r="B1405" i="2"/>
  <c r="C1405" i="2" s="1"/>
  <c r="B1406" i="2"/>
  <c r="C1406" i="2" s="1"/>
  <c r="B1407" i="2"/>
  <c r="C1407" i="2" s="1"/>
  <c r="B1408" i="2"/>
  <c r="C1408" i="2" s="1"/>
  <c r="B1409" i="2"/>
  <c r="C1409" i="2" s="1"/>
  <c r="B1410" i="2"/>
  <c r="C1410" i="2" s="1"/>
  <c r="B1411" i="2"/>
  <c r="C1411" i="2" s="1"/>
  <c r="B1412" i="2"/>
  <c r="C1412" i="2" s="1"/>
  <c r="B1413" i="2"/>
  <c r="C1413" i="2" s="1"/>
  <c r="B1414" i="2"/>
  <c r="C1414" i="2" s="1"/>
  <c r="B1415" i="2"/>
  <c r="C1415" i="2" s="1"/>
  <c r="B1416" i="2"/>
  <c r="C1416" i="2" s="1"/>
  <c r="B1417" i="2"/>
  <c r="C1417" i="2" s="1"/>
  <c r="B1418" i="2"/>
  <c r="C1418" i="2" s="1"/>
  <c r="B1419" i="2"/>
  <c r="C1419" i="2" s="1"/>
  <c r="B1420" i="2"/>
  <c r="C1420" i="2" s="1"/>
  <c r="B1421" i="2"/>
  <c r="C1421" i="2" s="1"/>
  <c r="B1422" i="2"/>
  <c r="C1422" i="2" s="1"/>
  <c r="B1423" i="2"/>
  <c r="C1423" i="2" s="1"/>
  <c r="B1424" i="2"/>
  <c r="C1424" i="2" s="1"/>
  <c r="B1425" i="2"/>
  <c r="C1425" i="2" s="1"/>
  <c r="B1426" i="2"/>
  <c r="C1426" i="2" s="1"/>
  <c r="B1427" i="2"/>
  <c r="C1427" i="2" s="1"/>
  <c r="B1428" i="2"/>
  <c r="C1428" i="2" s="1"/>
  <c r="B1429" i="2"/>
  <c r="C1429" i="2" s="1"/>
  <c r="B1430" i="2"/>
  <c r="C1430" i="2" s="1"/>
  <c r="B1431" i="2"/>
  <c r="C1431" i="2" s="1"/>
  <c r="B1432" i="2"/>
  <c r="C1432" i="2" s="1"/>
  <c r="B1433" i="2"/>
  <c r="C1433" i="2" s="1"/>
  <c r="B1434" i="2"/>
  <c r="C1434" i="2" s="1"/>
  <c r="B1435" i="2"/>
  <c r="C1435" i="2" s="1"/>
  <c r="B1436" i="2"/>
  <c r="C1436" i="2" s="1"/>
  <c r="B1437" i="2"/>
  <c r="C1437" i="2" s="1"/>
  <c r="B1438" i="2"/>
  <c r="C1438" i="2" s="1"/>
  <c r="B1439" i="2"/>
  <c r="C1439" i="2" s="1"/>
  <c r="B1440" i="2"/>
  <c r="C1440" i="2" s="1"/>
  <c r="B1441" i="2"/>
  <c r="C1441" i="2" s="1"/>
  <c r="B1442" i="2"/>
  <c r="C1442" i="2" s="1"/>
  <c r="B1443" i="2"/>
  <c r="C1443" i="2" s="1"/>
  <c r="B1444" i="2"/>
  <c r="C1444" i="2" s="1"/>
  <c r="B1445" i="2"/>
  <c r="C1445" i="2" s="1"/>
  <c r="B1446" i="2"/>
  <c r="C1446" i="2" s="1"/>
  <c r="B1447" i="2"/>
  <c r="C1447" i="2" s="1"/>
  <c r="B1448" i="2"/>
  <c r="C1448" i="2" s="1"/>
  <c r="B1449" i="2"/>
  <c r="C1449" i="2" s="1"/>
  <c r="B1450" i="2"/>
  <c r="C1450" i="2" s="1"/>
  <c r="B1451" i="2"/>
  <c r="C1451" i="2" s="1"/>
  <c r="B1452" i="2"/>
  <c r="C1452" i="2" s="1"/>
  <c r="B1453" i="2"/>
  <c r="C1453" i="2" s="1"/>
  <c r="B1454" i="2"/>
  <c r="C1454" i="2" s="1"/>
  <c r="B1455" i="2"/>
  <c r="C1455" i="2" s="1"/>
  <c r="B1456" i="2"/>
  <c r="C1456" i="2" s="1"/>
  <c r="B1457" i="2"/>
  <c r="C1457" i="2" s="1"/>
  <c r="B1458" i="2"/>
  <c r="C1458" i="2" s="1"/>
  <c r="B1459" i="2"/>
  <c r="C1459" i="2" s="1"/>
  <c r="B1460" i="2"/>
  <c r="C1460" i="2" s="1"/>
  <c r="B1461" i="2"/>
  <c r="C1461" i="2" s="1"/>
  <c r="B1462" i="2"/>
  <c r="C1462" i="2" s="1"/>
  <c r="B1463" i="2"/>
  <c r="C1463" i="2" s="1"/>
  <c r="B1464" i="2"/>
  <c r="C1464" i="2" s="1"/>
  <c r="B1465" i="2"/>
  <c r="C1465" i="2" s="1"/>
  <c r="B1466" i="2"/>
  <c r="C1466" i="2" s="1"/>
  <c r="B1467" i="2"/>
  <c r="C1467" i="2" s="1"/>
  <c r="B1468" i="2"/>
  <c r="C1468" i="2" s="1"/>
  <c r="B1469" i="2"/>
  <c r="C1469" i="2" s="1"/>
  <c r="B1470" i="2"/>
  <c r="C1470" i="2" s="1"/>
  <c r="B1471" i="2"/>
  <c r="C1471" i="2" s="1"/>
  <c r="B1472" i="2"/>
  <c r="C1472" i="2" s="1"/>
  <c r="B1473" i="2"/>
  <c r="C1473" i="2" s="1"/>
  <c r="B1474" i="2"/>
  <c r="C1474" i="2" s="1"/>
  <c r="B1475" i="2"/>
  <c r="C1475" i="2" s="1"/>
  <c r="B1476" i="2"/>
  <c r="C1476" i="2" s="1"/>
  <c r="B1477" i="2"/>
  <c r="C1477" i="2" s="1"/>
  <c r="B1478" i="2"/>
  <c r="C1478" i="2" s="1"/>
  <c r="B1479" i="2"/>
  <c r="C1479" i="2" s="1"/>
  <c r="B1480" i="2"/>
  <c r="C1480" i="2" s="1"/>
  <c r="B1481" i="2"/>
  <c r="C1481" i="2" s="1"/>
  <c r="B1482" i="2"/>
  <c r="C1482" i="2" s="1"/>
  <c r="B1483" i="2"/>
  <c r="C1483" i="2" s="1"/>
  <c r="B1484" i="2"/>
  <c r="C1484" i="2" s="1"/>
  <c r="B1485" i="2"/>
  <c r="C1485" i="2" s="1"/>
  <c r="B1486" i="2"/>
  <c r="C1486" i="2" s="1"/>
  <c r="B1487" i="2"/>
  <c r="C1487" i="2" s="1"/>
  <c r="B1488" i="2"/>
  <c r="C1488" i="2" s="1"/>
  <c r="B1489" i="2"/>
  <c r="C1489" i="2" s="1"/>
  <c r="B1490" i="2"/>
  <c r="C1490" i="2" s="1"/>
  <c r="B1491" i="2"/>
  <c r="C1491" i="2" s="1"/>
  <c r="B1492" i="2"/>
  <c r="C1492" i="2" s="1"/>
  <c r="B1493" i="2"/>
  <c r="C1493" i="2" s="1"/>
  <c r="B1494" i="2"/>
  <c r="C1494" i="2" s="1"/>
  <c r="B1495" i="2"/>
  <c r="C1495" i="2" s="1"/>
  <c r="B1496" i="2"/>
  <c r="C1496" i="2" s="1"/>
  <c r="B1497" i="2"/>
  <c r="C1497" i="2" s="1"/>
  <c r="B1498" i="2"/>
  <c r="C1498" i="2" s="1"/>
  <c r="B1499" i="2"/>
  <c r="C1499" i="2" s="1"/>
  <c r="B1500" i="2"/>
  <c r="C1500" i="2" s="1"/>
  <c r="B1501" i="2"/>
  <c r="C1501" i="2" s="1"/>
  <c r="B1502" i="2"/>
  <c r="C1502" i="2" s="1"/>
  <c r="B1503" i="2"/>
  <c r="C1503" i="2" s="1"/>
  <c r="B1504" i="2"/>
  <c r="C1504" i="2" s="1"/>
  <c r="B1505" i="2"/>
  <c r="C1505" i="2" s="1"/>
  <c r="B1506" i="2"/>
  <c r="C1506" i="2" s="1"/>
  <c r="B1507" i="2"/>
  <c r="C1507" i="2" s="1"/>
  <c r="B1508" i="2"/>
  <c r="C1508" i="2" s="1"/>
  <c r="B1509" i="2"/>
  <c r="C1509" i="2" s="1"/>
  <c r="B1510" i="2"/>
  <c r="C1510" i="2" s="1"/>
  <c r="B1511" i="2"/>
  <c r="C1511" i="2" s="1"/>
  <c r="B1512" i="2"/>
  <c r="C1512" i="2" s="1"/>
  <c r="B1513" i="2"/>
  <c r="C1513" i="2" s="1"/>
  <c r="B1514" i="2"/>
  <c r="C1514" i="2" s="1"/>
  <c r="B1515" i="2"/>
  <c r="C1515" i="2" s="1"/>
  <c r="B1516" i="2"/>
  <c r="C1516" i="2" s="1"/>
  <c r="B1517" i="2"/>
  <c r="C1517" i="2" s="1"/>
  <c r="B1518" i="2"/>
  <c r="C1518" i="2" s="1"/>
  <c r="B1519" i="2"/>
  <c r="C1519" i="2" s="1"/>
  <c r="B1520" i="2"/>
  <c r="C1520" i="2" s="1"/>
  <c r="B1521" i="2"/>
  <c r="C1521" i="2" s="1"/>
  <c r="B1522" i="2"/>
  <c r="C1522" i="2" s="1"/>
  <c r="B1523" i="2"/>
  <c r="C1523" i="2" s="1"/>
  <c r="B1524" i="2"/>
  <c r="C1524" i="2" s="1"/>
  <c r="B1525" i="2"/>
  <c r="C1525" i="2" s="1"/>
  <c r="B1526" i="2"/>
  <c r="C1526" i="2" s="1"/>
  <c r="B1527" i="2"/>
  <c r="C1527" i="2" s="1"/>
  <c r="B1528" i="2"/>
  <c r="C1528" i="2" s="1"/>
  <c r="B1529" i="2"/>
  <c r="C1529" i="2" s="1"/>
  <c r="B1530" i="2"/>
  <c r="C1530" i="2" s="1"/>
  <c r="B1531" i="2"/>
  <c r="C1531" i="2" s="1"/>
  <c r="B1532" i="2"/>
  <c r="C1532" i="2" s="1"/>
  <c r="B1533" i="2"/>
  <c r="C1533" i="2" s="1"/>
  <c r="B1534" i="2"/>
  <c r="C1534" i="2" s="1"/>
  <c r="B1535" i="2"/>
  <c r="C1535" i="2" s="1"/>
  <c r="B1536" i="2"/>
  <c r="C1536" i="2" s="1"/>
  <c r="B1537" i="2"/>
  <c r="C1537" i="2" s="1"/>
  <c r="B1538" i="2"/>
  <c r="C1538" i="2" s="1"/>
  <c r="B1539" i="2"/>
  <c r="C1539" i="2" s="1"/>
  <c r="B1540" i="2"/>
  <c r="C1540" i="2" s="1"/>
  <c r="B1541" i="2"/>
  <c r="C1541" i="2" s="1"/>
  <c r="B1542" i="2"/>
  <c r="C1542" i="2" s="1"/>
  <c r="B1543" i="2"/>
  <c r="C1543" i="2" s="1"/>
  <c r="B1544" i="2"/>
  <c r="C1544" i="2" s="1"/>
  <c r="B1545" i="2"/>
  <c r="C1545" i="2" s="1"/>
  <c r="B1546" i="2"/>
  <c r="C1546" i="2" s="1"/>
  <c r="B1547" i="2"/>
  <c r="C1547" i="2" s="1"/>
  <c r="B1548" i="2"/>
  <c r="C1548" i="2" s="1"/>
  <c r="B1549" i="2"/>
  <c r="C1549" i="2" s="1"/>
  <c r="B1550" i="2"/>
  <c r="C1550" i="2" s="1"/>
  <c r="B1551" i="2"/>
  <c r="C1551" i="2" s="1"/>
  <c r="B1552" i="2"/>
  <c r="C1552" i="2" s="1"/>
  <c r="B1553" i="2"/>
  <c r="C1553" i="2" s="1"/>
  <c r="B1554" i="2"/>
  <c r="C1554" i="2" s="1"/>
  <c r="B1555" i="2"/>
  <c r="C1555" i="2" s="1"/>
  <c r="B1556" i="2"/>
  <c r="C1556" i="2" s="1"/>
  <c r="B1557" i="2"/>
  <c r="C1557" i="2" s="1"/>
  <c r="B1558" i="2"/>
  <c r="C1558" i="2" s="1"/>
  <c r="B1559" i="2"/>
  <c r="C1559" i="2" s="1"/>
  <c r="B1560" i="2"/>
  <c r="C1560" i="2" s="1"/>
  <c r="B1561" i="2"/>
  <c r="C1561" i="2" s="1"/>
  <c r="B1562" i="2"/>
  <c r="C1562" i="2" s="1"/>
  <c r="B1563" i="2"/>
  <c r="C1563" i="2" s="1"/>
  <c r="B1564" i="2"/>
  <c r="C1564" i="2" s="1"/>
  <c r="B1565" i="2"/>
  <c r="C1565" i="2" s="1"/>
  <c r="B1566" i="2"/>
  <c r="C1566" i="2" s="1"/>
  <c r="B1567" i="2"/>
  <c r="C1567" i="2" s="1"/>
  <c r="B1568" i="2"/>
  <c r="C1568" i="2" s="1"/>
  <c r="B1569" i="2"/>
  <c r="C1569" i="2" s="1"/>
  <c r="B1570" i="2"/>
  <c r="C1570" i="2" s="1"/>
  <c r="B1571" i="2"/>
  <c r="C1571" i="2" s="1"/>
  <c r="B1572" i="2"/>
  <c r="C1572" i="2" s="1"/>
  <c r="B1573" i="2"/>
  <c r="C1573" i="2" s="1"/>
  <c r="B1574" i="2"/>
  <c r="C1574" i="2" s="1"/>
  <c r="B1575" i="2"/>
  <c r="C1575" i="2" s="1"/>
  <c r="B1576" i="2"/>
  <c r="C1576" i="2" s="1"/>
  <c r="B1577" i="2"/>
  <c r="C1577" i="2" s="1"/>
  <c r="B1578" i="2"/>
  <c r="C1578" i="2" s="1"/>
  <c r="B1579" i="2"/>
  <c r="C1579" i="2" s="1"/>
  <c r="B1580" i="2"/>
  <c r="C1580" i="2" s="1"/>
  <c r="B1581" i="2"/>
  <c r="C1581" i="2" s="1"/>
  <c r="B1582" i="2"/>
  <c r="C1582" i="2" s="1"/>
  <c r="B1583" i="2"/>
  <c r="C1583" i="2" s="1"/>
  <c r="B1584" i="2"/>
  <c r="C1584" i="2" s="1"/>
  <c r="B1585" i="2"/>
  <c r="C1585" i="2" s="1"/>
  <c r="B1586" i="2"/>
  <c r="C1586" i="2" s="1"/>
  <c r="B1587" i="2"/>
  <c r="C1587" i="2" s="1"/>
  <c r="B1588" i="2"/>
  <c r="C1588" i="2" s="1"/>
  <c r="B1589" i="2"/>
  <c r="C1589" i="2" s="1"/>
  <c r="B1590" i="2"/>
  <c r="C1590" i="2" s="1"/>
  <c r="B1591" i="2"/>
  <c r="C1591" i="2" s="1"/>
  <c r="B1592" i="2"/>
  <c r="C1592" i="2" s="1"/>
  <c r="B1593" i="2"/>
  <c r="C1593" i="2" s="1"/>
  <c r="B1594" i="2"/>
  <c r="C1594" i="2" s="1"/>
  <c r="B1595" i="2"/>
  <c r="C1595" i="2" s="1"/>
  <c r="B1596" i="2"/>
  <c r="C1596" i="2" s="1"/>
  <c r="B1597" i="2"/>
  <c r="C1597" i="2" s="1"/>
  <c r="B1598" i="2"/>
  <c r="C1598" i="2" s="1"/>
  <c r="B1599" i="2"/>
  <c r="C1599" i="2" s="1"/>
  <c r="B1600" i="2"/>
  <c r="C1600" i="2" s="1"/>
  <c r="B1601" i="2"/>
  <c r="C1601" i="2" s="1"/>
  <c r="B1602" i="2"/>
  <c r="C1602" i="2" s="1"/>
  <c r="B1603" i="2"/>
  <c r="C1603" i="2" s="1"/>
  <c r="B1604" i="2"/>
  <c r="C1604" i="2" s="1"/>
  <c r="B1605" i="2"/>
  <c r="C1605" i="2" s="1"/>
  <c r="B1606" i="2"/>
  <c r="C1606" i="2" s="1"/>
  <c r="B1607" i="2"/>
  <c r="C1607" i="2" s="1"/>
  <c r="B1608" i="2"/>
  <c r="C1608" i="2" s="1"/>
  <c r="B1609" i="2"/>
  <c r="C1609" i="2" s="1"/>
  <c r="B1610" i="2"/>
  <c r="C1610" i="2" s="1"/>
  <c r="B1611" i="2"/>
  <c r="C1611" i="2" s="1"/>
  <c r="B1612" i="2"/>
  <c r="C1612" i="2" s="1"/>
  <c r="B1613" i="2"/>
  <c r="C1613" i="2" s="1"/>
  <c r="B1614" i="2"/>
  <c r="C1614" i="2" s="1"/>
  <c r="B1615" i="2"/>
  <c r="C1615" i="2" s="1"/>
  <c r="B1616" i="2"/>
  <c r="C1616" i="2" s="1"/>
  <c r="B1617" i="2"/>
  <c r="C1617" i="2" s="1"/>
  <c r="B1618" i="2"/>
  <c r="C1618" i="2" s="1"/>
  <c r="B1619" i="2"/>
  <c r="C1619" i="2" s="1"/>
  <c r="B1620" i="2"/>
  <c r="C1620" i="2" s="1"/>
  <c r="B1621" i="2"/>
  <c r="C1621" i="2" s="1"/>
  <c r="B1622" i="2"/>
  <c r="C1622" i="2" s="1"/>
  <c r="B1623" i="2"/>
  <c r="C1623" i="2" s="1"/>
  <c r="B1624" i="2"/>
  <c r="C1624" i="2" s="1"/>
  <c r="B1625" i="2"/>
  <c r="C1625" i="2" s="1"/>
  <c r="B1626" i="2"/>
  <c r="C1626" i="2" s="1"/>
  <c r="B1627" i="2"/>
  <c r="C1627" i="2" s="1"/>
  <c r="B1628" i="2"/>
  <c r="C1628" i="2" s="1"/>
  <c r="B1629" i="2"/>
  <c r="C1629" i="2" s="1"/>
  <c r="B1630" i="2"/>
  <c r="C1630" i="2" s="1"/>
  <c r="B1631" i="2"/>
  <c r="C1631" i="2" s="1"/>
  <c r="B1632" i="2"/>
  <c r="C1632" i="2" s="1"/>
  <c r="B1633" i="2"/>
  <c r="C1633" i="2" s="1"/>
  <c r="B1634" i="2"/>
  <c r="C1634" i="2" s="1"/>
  <c r="B1635" i="2"/>
  <c r="C1635" i="2" s="1"/>
  <c r="B1636" i="2"/>
  <c r="C1636" i="2" s="1"/>
  <c r="B1637" i="2"/>
  <c r="C1637" i="2" s="1"/>
  <c r="B1638" i="2"/>
  <c r="C1638" i="2" s="1"/>
  <c r="B1639" i="2"/>
  <c r="C1639" i="2" s="1"/>
  <c r="B1640" i="2"/>
  <c r="C1640" i="2" s="1"/>
  <c r="B1641" i="2"/>
  <c r="C1641" i="2" s="1"/>
  <c r="B1642" i="2"/>
  <c r="C1642" i="2" s="1"/>
  <c r="B1643" i="2"/>
  <c r="C1643" i="2" s="1"/>
  <c r="B1644" i="2"/>
  <c r="C1644" i="2" s="1"/>
  <c r="B1645" i="2"/>
  <c r="C1645" i="2" s="1"/>
  <c r="B1646" i="2"/>
  <c r="C1646" i="2" s="1"/>
  <c r="B1647" i="2"/>
  <c r="C1647" i="2" s="1"/>
  <c r="B1648" i="2"/>
  <c r="C1648" i="2" s="1"/>
  <c r="B1649" i="2"/>
  <c r="C1649" i="2" s="1"/>
  <c r="B1650" i="2"/>
  <c r="C1650" i="2" s="1"/>
  <c r="B1651" i="2"/>
  <c r="C1651" i="2" s="1"/>
  <c r="B1652" i="2"/>
  <c r="C1652" i="2" s="1"/>
  <c r="B1653" i="2"/>
  <c r="C1653" i="2" s="1"/>
  <c r="B1654" i="2"/>
  <c r="C1654" i="2" s="1"/>
  <c r="B1655" i="2"/>
  <c r="C1655" i="2" s="1"/>
  <c r="B1656" i="2"/>
  <c r="C1656" i="2" s="1"/>
  <c r="B1657" i="2"/>
  <c r="C1657" i="2" s="1"/>
  <c r="B1658" i="2"/>
  <c r="C1658" i="2" s="1"/>
  <c r="B1659" i="2"/>
  <c r="C1659" i="2" s="1"/>
  <c r="B1660" i="2"/>
  <c r="C1660" i="2" s="1"/>
  <c r="B1661" i="2"/>
  <c r="C1661" i="2" s="1"/>
  <c r="B1662" i="2"/>
  <c r="C1662" i="2" s="1"/>
  <c r="B1663" i="2"/>
  <c r="C1663" i="2" s="1"/>
  <c r="B1664" i="2"/>
  <c r="C1664" i="2" s="1"/>
  <c r="B1665" i="2"/>
  <c r="C1665" i="2" s="1"/>
  <c r="B1666" i="2"/>
  <c r="C1666" i="2" s="1"/>
  <c r="B1667" i="2"/>
  <c r="C1667" i="2" s="1"/>
  <c r="B1668" i="2"/>
  <c r="C1668" i="2" s="1"/>
  <c r="B1669" i="2"/>
  <c r="C1669" i="2" s="1"/>
  <c r="B1670" i="2"/>
  <c r="C1670" i="2" s="1"/>
  <c r="B1671" i="2"/>
  <c r="C1671" i="2" s="1"/>
  <c r="B1672" i="2"/>
  <c r="C1672" i="2" s="1"/>
  <c r="B1673" i="2"/>
  <c r="C1673" i="2" s="1"/>
  <c r="B1674" i="2"/>
  <c r="C1674" i="2" s="1"/>
  <c r="B1675" i="2"/>
  <c r="C1675" i="2" s="1"/>
  <c r="B1676" i="2"/>
  <c r="C1676" i="2" s="1"/>
  <c r="B1677" i="2"/>
  <c r="C1677" i="2" s="1"/>
  <c r="B1678" i="2"/>
  <c r="C1678" i="2" s="1"/>
  <c r="B1679" i="2"/>
  <c r="C1679" i="2" s="1"/>
  <c r="B1680" i="2"/>
  <c r="C1680" i="2" s="1"/>
  <c r="B1681" i="2"/>
  <c r="C1681" i="2" s="1"/>
  <c r="B1682" i="2"/>
  <c r="C1682" i="2" s="1"/>
  <c r="B1683" i="2"/>
  <c r="C1683" i="2" s="1"/>
  <c r="B1684" i="2"/>
  <c r="C1684" i="2" s="1"/>
  <c r="B1685" i="2"/>
  <c r="C1685" i="2" s="1"/>
  <c r="B1686" i="2"/>
  <c r="C1686" i="2" s="1"/>
  <c r="B1687" i="2"/>
  <c r="C1687" i="2" s="1"/>
  <c r="B1688" i="2"/>
  <c r="C1688" i="2" s="1"/>
  <c r="B1689" i="2"/>
  <c r="C1689" i="2" s="1"/>
  <c r="B1690" i="2"/>
  <c r="C1690" i="2" s="1"/>
  <c r="B1691" i="2"/>
  <c r="C1691" i="2" s="1"/>
  <c r="B1692" i="2"/>
  <c r="C1692" i="2" s="1"/>
  <c r="B1693" i="2"/>
  <c r="C1693" i="2" s="1"/>
  <c r="B1694" i="2"/>
  <c r="C1694" i="2" s="1"/>
  <c r="B1695" i="2"/>
  <c r="C1695" i="2" s="1"/>
  <c r="B1696" i="2"/>
  <c r="C1696" i="2" s="1"/>
  <c r="B1697" i="2"/>
  <c r="C1697" i="2" s="1"/>
  <c r="B1698" i="2"/>
  <c r="C1698" i="2" s="1"/>
  <c r="B1699" i="2"/>
  <c r="C1699" i="2" s="1"/>
  <c r="B1700" i="2"/>
  <c r="C1700" i="2" s="1"/>
  <c r="B1701" i="2"/>
  <c r="C1701" i="2" s="1"/>
  <c r="B1702" i="2"/>
  <c r="C1702" i="2" s="1"/>
  <c r="B1703" i="2"/>
  <c r="C1703" i="2" s="1"/>
  <c r="B1704" i="2"/>
  <c r="C1704" i="2" s="1"/>
  <c r="B1705" i="2"/>
  <c r="C1705" i="2" s="1"/>
  <c r="B1706" i="2"/>
  <c r="C1706" i="2" s="1"/>
  <c r="B1707" i="2"/>
  <c r="C1707" i="2" s="1"/>
  <c r="B1708" i="2"/>
  <c r="C1708" i="2" s="1"/>
  <c r="B1709" i="2"/>
  <c r="C1709" i="2" s="1"/>
  <c r="B1710" i="2"/>
  <c r="C1710" i="2" s="1"/>
  <c r="B1711" i="2"/>
  <c r="C1711" i="2" s="1"/>
  <c r="B1712" i="2"/>
  <c r="C1712" i="2" s="1"/>
  <c r="B1713" i="2"/>
  <c r="C1713" i="2" s="1"/>
  <c r="B1714" i="2"/>
  <c r="C1714" i="2" s="1"/>
  <c r="B1715" i="2"/>
  <c r="C1715" i="2" s="1"/>
  <c r="B1716" i="2"/>
  <c r="C1716" i="2" s="1"/>
  <c r="B1717" i="2"/>
  <c r="C1717" i="2" s="1"/>
  <c r="B1718" i="2"/>
  <c r="C1718" i="2" s="1"/>
  <c r="B1719" i="2"/>
  <c r="C1719" i="2" s="1"/>
  <c r="B1720" i="2"/>
  <c r="C1720" i="2" s="1"/>
  <c r="B1721" i="2"/>
  <c r="C1721" i="2" s="1"/>
  <c r="B1722" i="2"/>
  <c r="C1722" i="2" s="1"/>
  <c r="B1723" i="2"/>
  <c r="C1723" i="2" s="1"/>
  <c r="B1724" i="2"/>
  <c r="C1724" i="2" s="1"/>
  <c r="B1725" i="2"/>
  <c r="C1725" i="2" s="1"/>
  <c r="B1726" i="2"/>
  <c r="C1726" i="2" s="1"/>
  <c r="B1727" i="2"/>
  <c r="C1727" i="2" s="1"/>
  <c r="B1728" i="2"/>
  <c r="C1728" i="2" s="1"/>
  <c r="B1729" i="2"/>
  <c r="C1729" i="2" s="1"/>
  <c r="B1730" i="2"/>
  <c r="C1730" i="2" s="1"/>
  <c r="B1731" i="2"/>
  <c r="C1731" i="2" s="1"/>
  <c r="B1732" i="2"/>
  <c r="C1732" i="2" s="1"/>
  <c r="B1733" i="2"/>
  <c r="C1733" i="2" s="1"/>
  <c r="B1734" i="2"/>
  <c r="C1734" i="2" s="1"/>
  <c r="B1735" i="2"/>
  <c r="C1735" i="2" s="1"/>
  <c r="B1736" i="2"/>
  <c r="C1736" i="2" s="1"/>
  <c r="B1737" i="2"/>
  <c r="C1737" i="2" s="1"/>
  <c r="B1738" i="2"/>
  <c r="C1738" i="2" s="1"/>
  <c r="B1739" i="2"/>
  <c r="C1739" i="2" s="1"/>
  <c r="B1740" i="2"/>
  <c r="C1740" i="2" s="1"/>
  <c r="B1741" i="2"/>
  <c r="C1741" i="2" s="1"/>
  <c r="B1742" i="2"/>
  <c r="C1742" i="2" s="1"/>
  <c r="B1743" i="2"/>
  <c r="C1743" i="2" s="1"/>
  <c r="B1744" i="2"/>
  <c r="C1744" i="2" s="1"/>
  <c r="B1745" i="2"/>
  <c r="C1745" i="2" s="1"/>
  <c r="B1746" i="2"/>
  <c r="C1746" i="2" s="1"/>
  <c r="B1747" i="2"/>
  <c r="C1747" i="2" s="1"/>
  <c r="B1748" i="2"/>
  <c r="C1748" i="2" s="1"/>
  <c r="B1749" i="2"/>
  <c r="C1749" i="2" s="1"/>
  <c r="B1750" i="2"/>
  <c r="C1750" i="2" s="1"/>
  <c r="B1751" i="2"/>
  <c r="C1751" i="2" s="1"/>
  <c r="B1752" i="2"/>
  <c r="C1752" i="2" s="1"/>
  <c r="B1753" i="2"/>
  <c r="C1753" i="2" s="1"/>
  <c r="B1754" i="2"/>
  <c r="C1754" i="2" s="1"/>
  <c r="B1755" i="2"/>
  <c r="C1755" i="2" s="1"/>
  <c r="B1756" i="2"/>
  <c r="C1756" i="2" s="1"/>
  <c r="B1757" i="2"/>
  <c r="C1757" i="2" s="1"/>
  <c r="B1758" i="2"/>
  <c r="C1758" i="2" s="1"/>
  <c r="B1759" i="2"/>
  <c r="C1759" i="2" s="1"/>
  <c r="B1760" i="2"/>
  <c r="C1760" i="2" s="1"/>
  <c r="B1761" i="2"/>
  <c r="C1761" i="2" s="1"/>
  <c r="B1762" i="2"/>
  <c r="C1762" i="2" s="1"/>
  <c r="B1763" i="2"/>
  <c r="C1763" i="2" s="1"/>
  <c r="B1764" i="2"/>
  <c r="C1764" i="2" s="1"/>
  <c r="B1765" i="2"/>
  <c r="C1765" i="2" s="1"/>
  <c r="B1766" i="2"/>
  <c r="C1766" i="2" s="1"/>
  <c r="B1767" i="2"/>
  <c r="C1767" i="2" s="1"/>
  <c r="B1768" i="2"/>
  <c r="C1768" i="2" s="1"/>
  <c r="B1769" i="2"/>
  <c r="C1769" i="2" s="1"/>
  <c r="B1770" i="2"/>
  <c r="C1770" i="2" s="1"/>
  <c r="B1771" i="2"/>
  <c r="C1771" i="2" s="1"/>
  <c r="B1772" i="2"/>
  <c r="C1772" i="2" s="1"/>
  <c r="B1773" i="2"/>
  <c r="C1773" i="2" s="1"/>
  <c r="B1774" i="2"/>
  <c r="C1774" i="2" s="1"/>
  <c r="B1775" i="2"/>
  <c r="C1775" i="2" s="1"/>
  <c r="B1776" i="2"/>
  <c r="C1776" i="2" s="1"/>
  <c r="B1777" i="2"/>
  <c r="C1777" i="2" s="1"/>
  <c r="B1778" i="2"/>
  <c r="C1778" i="2" s="1"/>
  <c r="B1779" i="2"/>
  <c r="C1779" i="2" s="1"/>
  <c r="B1780" i="2"/>
  <c r="C1780" i="2" s="1"/>
  <c r="B1781" i="2"/>
  <c r="C1781" i="2" s="1"/>
  <c r="B1782" i="2"/>
  <c r="C1782" i="2" s="1"/>
  <c r="B1783" i="2"/>
  <c r="C1783" i="2" s="1"/>
  <c r="B1784" i="2"/>
  <c r="C1784" i="2" s="1"/>
  <c r="B1785" i="2"/>
  <c r="C1785" i="2" s="1"/>
  <c r="B1786" i="2"/>
  <c r="C1786" i="2" s="1"/>
  <c r="B1787" i="2"/>
  <c r="C1787" i="2" s="1"/>
  <c r="B1788" i="2"/>
  <c r="C1788" i="2" s="1"/>
  <c r="B1789" i="2"/>
  <c r="C1789" i="2" s="1"/>
  <c r="B1790" i="2"/>
  <c r="C1790" i="2" s="1"/>
  <c r="B1791" i="2"/>
  <c r="C1791" i="2" s="1"/>
  <c r="B1792" i="2"/>
  <c r="C1792" i="2" s="1"/>
  <c r="B1793" i="2"/>
  <c r="C1793" i="2" s="1"/>
  <c r="B1794" i="2"/>
  <c r="C1794" i="2" s="1"/>
  <c r="B1795" i="2"/>
  <c r="C1795" i="2" s="1"/>
  <c r="B1796" i="2"/>
  <c r="C1796" i="2" s="1"/>
  <c r="B1797" i="2"/>
  <c r="C1797" i="2" s="1"/>
  <c r="B1798" i="2"/>
  <c r="C1798" i="2" s="1"/>
  <c r="B1799" i="2"/>
  <c r="C1799" i="2" s="1"/>
  <c r="B1800" i="2"/>
  <c r="C1800" i="2" s="1"/>
  <c r="B1801" i="2"/>
  <c r="C1801" i="2" s="1"/>
  <c r="B1802" i="2"/>
  <c r="C1802" i="2" s="1"/>
  <c r="B1803" i="2"/>
  <c r="C1803" i="2" s="1"/>
  <c r="B1804" i="2"/>
  <c r="C1804" i="2" s="1"/>
  <c r="B1805" i="2"/>
  <c r="C1805" i="2" s="1"/>
  <c r="B1806" i="2"/>
  <c r="C1806" i="2" s="1"/>
  <c r="B1807" i="2"/>
  <c r="C1807" i="2" s="1"/>
  <c r="B1808" i="2"/>
  <c r="C1808" i="2" s="1"/>
  <c r="B1809" i="2"/>
  <c r="C1809" i="2" s="1"/>
  <c r="B1810" i="2"/>
  <c r="C1810" i="2" s="1"/>
  <c r="B1811" i="2"/>
  <c r="C1811" i="2" s="1"/>
  <c r="B1812" i="2"/>
  <c r="C1812" i="2" s="1"/>
  <c r="B1813" i="2"/>
  <c r="C1813" i="2" s="1"/>
  <c r="B1814" i="2"/>
  <c r="C1814" i="2" s="1"/>
  <c r="B1815" i="2"/>
  <c r="C1815" i="2" s="1"/>
  <c r="B1816" i="2"/>
  <c r="C1816" i="2" s="1"/>
  <c r="B1817" i="2"/>
  <c r="C1817" i="2" s="1"/>
  <c r="B1818" i="2"/>
  <c r="C1818" i="2" s="1"/>
  <c r="B1819" i="2"/>
  <c r="C1819" i="2" s="1"/>
  <c r="B1820" i="2"/>
  <c r="C1820" i="2" s="1"/>
  <c r="B1821" i="2"/>
  <c r="C1821" i="2" s="1"/>
  <c r="B1822" i="2"/>
  <c r="C1822" i="2" s="1"/>
  <c r="B1823" i="2"/>
  <c r="C1823" i="2" s="1"/>
  <c r="B1824" i="2"/>
  <c r="C1824" i="2" s="1"/>
  <c r="B1825" i="2"/>
  <c r="C1825" i="2" s="1"/>
  <c r="B1826" i="2"/>
  <c r="C1826" i="2" s="1"/>
  <c r="B1827" i="2"/>
  <c r="C1827" i="2" s="1"/>
  <c r="B1828" i="2"/>
  <c r="C1828" i="2" s="1"/>
  <c r="B1829" i="2"/>
  <c r="C1829" i="2" s="1"/>
  <c r="B1830" i="2"/>
  <c r="C1830" i="2" s="1"/>
  <c r="B1831" i="2"/>
  <c r="C1831" i="2" s="1"/>
  <c r="B1832" i="2"/>
  <c r="C1832" i="2" s="1"/>
  <c r="B1833" i="2"/>
  <c r="C1833" i="2" s="1"/>
  <c r="B1834" i="2"/>
  <c r="C1834" i="2" s="1"/>
  <c r="B1835" i="2"/>
  <c r="C1835" i="2" s="1"/>
  <c r="B1836" i="2"/>
  <c r="C1836" i="2" s="1"/>
  <c r="B1837" i="2"/>
  <c r="C1837" i="2" s="1"/>
  <c r="B1838" i="2"/>
  <c r="C1838" i="2" s="1"/>
  <c r="B1839" i="2"/>
  <c r="C1839" i="2" s="1"/>
  <c r="B1840" i="2"/>
  <c r="C1840" i="2" s="1"/>
  <c r="B1841" i="2"/>
  <c r="C1841" i="2" s="1"/>
  <c r="B1842" i="2"/>
  <c r="C1842" i="2" s="1"/>
  <c r="B1843" i="2"/>
  <c r="C1843" i="2" s="1"/>
  <c r="B1844" i="2"/>
  <c r="C1844" i="2" s="1"/>
  <c r="B1845" i="2"/>
  <c r="C1845" i="2" s="1"/>
  <c r="B1846" i="2"/>
  <c r="C1846" i="2" s="1"/>
  <c r="B1847" i="2"/>
  <c r="C1847" i="2" s="1"/>
  <c r="B1848" i="2"/>
  <c r="C1848" i="2" s="1"/>
  <c r="B1849" i="2"/>
  <c r="C1849" i="2" s="1"/>
  <c r="B1850" i="2"/>
  <c r="C1850" i="2" s="1"/>
  <c r="B1851" i="2"/>
  <c r="C1851" i="2" s="1"/>
  <c r="B1852" i="2"/>
  <c r="C1852" i="2" s="1"/>
  <c r="B1853" i="2"/>
  <c r="C1853" i="2" s="1"/>
  <c r="B1854" i="2"/>
  <c r="C1854" i="2" s="1"/>
  <c r="B1855" i="2"/>
  <c r="C1855" i="2" s="1"/>
  <c r="B1856" i="2"/>
  <c r="C1856" i="2" s="1"/>
  <c r="B1857" i="2"/>
  <c r="C1857" i="2" s="1"/>
  <c r="B1858" i="2"/>
  <c r="C1858" i="2" s="1"/>
  <c r="B1859" i="2"/>
  <c r="C1859" i="2" s="1"/>
  <c r="B1860" i="2"/>
  <c r="C1860" i="2" s="1"/>
  <c r="B1861" i="2"/>
  <c r="C1861" i="2" s="1"/>
  <c r="B1862" i="2"/>
  <c r="C1862" i="2" s="1"/>
  <c r="B1863" i="2"/>
  <c r="C1863" i="2" s="1"/>
  <c r="B1864" i="2"/>
  <c r="C1864" i="2" s="1"/>
  <c r="B1865" i="2"/>
  <c r="C1865" i="2" s="1"/>
  <c r="B1866" i="2"/>
  <c r="C1866" i="2" s="1"/>
  <c r="B1867" i="2"/>
  <c r="C1867" i="2" s="1"/>
  <c r="B1868" i="2"/>
  <c r="C1868" i="2" s="1"/>
  <c r="B1869" i="2"/>
  <c r="C1869" i="2" s="1"/>
  <c r="B1870" i="2"/>
  <c r="C1870" i="2" s="1"/>
  <c r="B1871" i="2"/>
  <c r="C1871" i="2" s="1"/>
  <c r="B1872" i="2"/>
  <c r="C1872" i="2" s="1"/>
  <c r="B1873" i="2"/>
  <c r="C1873" i="2" s="1"/>
  <c r="B1874" i="2"/>
  <c r="C1874" i="2" s="1"/>
  <c r="B1875" i="2"/>
  <c r="C1875" i="2" s="1"/>
  <c r="B1876" i="2"/>
  <c r="C1876" i="2" s="1"/>
  <c r="B1877" i="2"/>
  <c r="C1877" i="2" s="1"/>
  <c r="B1878" i="2"/>
  <c r="C1878" i="2" s="1"/>
  <c r="B1879" i="2"/>
  <c r="C1879" i="2" s="1"/>
  <c r="B1880" i="2"/>
  <c r="C1880" i="2" s="1"/>
  <c r="B1881" i="2"/>
  <c r="C1881" i="2" s="1"/>
  <c r="B1882" i="2"/>
  <c r="C1882" i="2" s="1"/>
  <c r="B1883" i="2"/>
  <c r="C1883" i="2" s="1"/>
  <c r="B1884" i="2"/>
  <c r="C1884" i="2" s="1"/>
  <c r="B1885" i="2"/>
  <c r="C1885" i="2" s="1"/>
  <c r="B1886" i="2"/>
  <c r="C1886" i="2" s="1"/>
  <c r="B1887" i="2"/>
  <c r="C1887" i="2" s="1"/>
  <c r="B1888" i="2"/>
  <c r="C1888" i="2" s="1"/>
  <c r="B1889" i="2"/>
  <c r="C1889" i="2" s="1"/>
  <c r="B1890" i="2"/>
  <c r="C1890" i="2" s="1"/>
  <c r="B1891" i="2"/>
  <c r="C1891" i="2" s="1"/>
  <c r="B1892" i="2"/>
  <c r="C1892" i="2" s="1"/>
  <c r="B1893" i="2"/>
  <c r="C1893" i="2" s="1"/>
  <c r="B1894" i="2"/>
  <c r="C1894" i="2" s="1"/>
  <c r="B1895" i="2"/>
  <c r="C1895" i="2" s="1"/>
  <c r="B1896" i="2"/>
  <c r="C1896" i="2" s="1"/>
  <c r="B1897" i="2"/>
  <c r="C1897" i="2" s="1"/>
  <c r="B1898" i="2"/>
  <c r="C1898" i="2" s="1"/>
  <c r="B1899" i="2"/>
  <c r="C1899" i="2" s="1"/>
  <c r="B1900" i="2"/>
  <c r="C1900" i="2" s="1"/>
  <c r="B1901" i="2"/>
  <c r="C1901" i="2" s="1"/>
  <c r="B1902" i="2"/>
  <c r="C1902" i="2" s="1"/>
  <c r="B1903" i="2"/>
  <c r="C1903" i="2" s="1"/>
  <c r="B1904" i="2"/>
  <c r="C1904" i="2" s="1"/>
  <c r="B1905" i="2"/>
  <c r="C1905" i="2" s="1"/>
  <c r="B1906" i="2"/>
  <c r="C1906" i="2" s="1"/>
  <c r="B1907" i="2"/>
  <c r="C1907" i="2" s="1"/>
  <c r="B1908" i="2"/>
  <c r="C1908" i="2" s="1"/>
  <c r="B1909" i="2"/>
  <c r="C1909" i="2" s="1"/>
  <c r="B1910" i="2"/>
  <c r="C1910" i="2" s="1"/>
  <c r="B1911" i="2"/>
  <c r="C1911" i="2" s="1"/>
  <c r="B1912" i="2"/>
  <c r="C1912" i="2" s="1"/>
  <c r="B1913" i="2"/>
  <c r="C1913" i="2" s="1"/>
  <c r="B1914" i="2"/>
  <c r="C1914" i="2" s="1"/>
  <c r="B1915" i="2"/>
  <c r="C1915" i="2" s="1"/>
  <c r="B1916" i="2"/>
  <c r="C1916" i="2" s="1"/>
  <c r="B1917" i="2"/>
  <c r="C1917" i="2" s="1"/>
  <c r="B1918" i="2"/>
  <c r="C1918" i="2" s="1"/>
  <c r="B1919" i="2"/>
  <c r="C1919" i="2" s="1"/>
  <c r="B1920" i="2"/>
  <c r="C1920" i="2" s="1"/>
  <c r="B1921" i="2"/>
  <c r="C1921" i="2" s="1"/>
  <c r="B1922" i="2"/>
  <c r="C1922" i="2" s="1"/>
  <c r="B1923" i="2"/>
  <c r="C1923" i="2" s="1"/>
  <c r="B1924" i="2"/>
  <c r="C1924" i="2" s="1"/>
  <c r="B1925" i="2"/>
  <c r="C1925" i="2" s="1"/>
  <c r="B1926" i="2"/>
  <c r="C1926" i="2" s="1"/>
  <c r="B1927" i="2"/>
  <c r="C1927" i="2" s="1"/>
  <c r="B1928" i="2"/>
  <c r="C1928" i="2" s="1"/>
  <c r="B1929" i="2"/>
  <c r="C1929" i="2" s="1"/>
  <c r="B1930" i="2"/>
  <c r="C1930" i="2" s="1"/>
  <c r="B1931" i="2"/>
  <c r="C1931" i="2" s="1"/>
  <c r="B1932" i="2"/>
  <c r="C1932" i="2" s="1"/>
  <c r="B1933" i="2"/>
  <c r="C1933" i="2" s="1"/>
  <c r="B1934" i="2"/>
  <c r="C1934" i="2" s="1"/>
  <c r="B1935" i="2"/>
  <c r="C1935" i="2" s="1"/>
  <c r="B1936" i="2"/>
  <c r="C1936" i="2" s="1"/>
  <c r="B1937" i="2"/>
  <c r="C1937" i="2" s="1"/>
  <c r="B1938" i="2"/>
  <c r="C1938" i="2" s="1"/>
  <c r="B1939" i="2"/>
  <c r="C1939" i="2" s="1"/>
  <c r="B1940" i="2"/>
  <c r="C1940" i="2" s="1"/>
  <c r="B1941" i="2"/>
  <c r="C1941" i="2" s="1"/>
  <c r="B1942" i="2"/>
  <c r="C1942" i="2" s="1"/>
  <c r="B1943" i="2"/>
  <c r="C1943" i="2" s="1"/>
  <c r="B1944" i="2"/>
  <c r="C1944" i="2" s="1"/>
  <c r="B1945" i="2"/>
  <c r="C1945" i="2" s="1"/>
  <c r="B1946" i="2"/>
  <c r="C1946" i="2" s="1"/>
  <c r="B1947" i="2"/>
  <c r="C1947" i="2" s="1"/>
  <c r="B1948" i="2"/>
  <c r="C1948" i="2" s="1"/>
  <c r="B1949" i="2"/>
  <c r="C1949" i="2" s="1"/>
  <c r="B1950" i="2"/>
  <c r="C1950" i="2" s="1"/>
  <c r="B1951" i="2"/>
  <c r="C1951" i="2" s="1"/>
  <c r="B1952" i="2"/>
  <c r="C1952" i="2" s="1"/>
  <c r="B1953" i="2"/>
  <c r="C1953" i="2" s="1"/>
  <c r="B1954" i="2"/>
  <c r="C1954" i="2" s="1"/>
  <c r="B1955" i="2"/>
  <c r="C1955" i="2" s="1"/>
  <c r="B1956" i="2"/>
  <c r="C1956" i="2" s="1"/>
  <c r="B1957" i="2"/>
  <c r="C1957" i="2" s="1"/>
  <c r="B1958" i="2"/>
  <c r="C1958" i="2" s="1"/>
  <c r="B1959" i="2"/>
  <c r="C1959" i="2" s="1"/>
  <c r="B1960" i="2"/>
  <c r="C1960" i="2" s="1"/>
  <c r="B1961" i="2"/>
  <c r="C1961" i="2" s="1"/>
  <c r="B1962" i="2"/>
  <c r="C1962" i="2" s="1"/>
  <c r="B1963" i="2"/>
  <c r="C1963" i="2" s="1"/>
  <c r="B1964" i="2"/>
  <c r="C1964" i="2" s="1"/>
  <c r="B1965" i="2"/>
  <c r="C1965" i="2" s="1"/>
  <c r="B1966" i="2"/>
  <c r="C1966" i="2" s="1"/>
  <c r="B1967" i="2"/>
  <c r="C1967" i="2" s="1"/>
  <c r="B1968" i="2"/>
  <c r="C1968" i="2" s="1"/>
  <c r="B1969" i="2"/>
  <c r="C1969" i="2" s="1"/>
  <c r="B1970" i="2"/>
  <c r="C1970" i="2" s="1"/>
  <c r="B1971" i="2"/>
  <c r="C1971" i="2" s="1"/>
  <c r="B1972" i="2"/>
  <c r="C1972" i="2" s="1"/>
  <c r="B1973" i="2"/>
  <c r="C1973" i="2" s="1"/>
  <c r="B1974" i="2"/>
  <c r="C1974" i="2" s="1"/>
  <c r="B1975" i="2"/>
  <c r="C1975" i="2" s="1"/>
  <c r="B1976" i="2"/>
  <c r="C1976" i="2" s="1"/>
  <c r="B1977" i="2"/>
  <c r="C1977" i="2" s="1"/>
  <c r="B1978" i="2"/>
  <c r="C1978" i="2" s="1"/>
  <c r="B1979" i="2"/>
  <c r="C1979" i="2" s="1"/>
  <c r="B1980" i="2"/>
  <c r="C1980" i="2" s="1"/>
  <c r="B1981" i="2"/>
  <c r="C1981" i="2" s="1"/>
  <c r="B1982" i="2"/>
  <c r="C1982" i="2" s="1"/>
  <c r="B1983" i="2"/>
  <c r="C1983" i="2" s="1"/>
  <c r="B1984" i="2"/>
  <c r="C1984" i="2" s="1"/>
  <c r="B1985" i="2"/>
  <c r="C1985" i="2" s="1"/>
  <c r="B1986" i="2"/>
  <c r="C1986" i="2" s="1"/>
  <c r="B1987" i="2"/>
  <c r="C1987" i="2" s="1"/>
  <c r="B1988" i="2"/>
  <c r="C1988" i="2" s="1"/>
  <c r="B1989" i="2"/>
  <c r="C1989" i="2" s="1"/>
  <c r="B1990" i="2"/>
  <c r="C1990" i="2" s="1"/>
  <c r="B1991" i="2"/>
  <c r="C1991" i="2" s="1"/>
  <c r="B1992" i="2"/>
  <c r="C1992" i="2" s="1"/>
  <c r="B1993" i="2"/>
  <c r="C1993" i="2" s="1"/>
  <c r="B1994" i="2"/>
  <c r="C1994" i="2" s="1"/>
  <c r="B1995" i="2"/>
  <c r="C1995" i="2" s="1"/>
  <c r="B1996" i="2"/>
  <c r="C1996" i="2" s="1"/>
  <c r="B1997" i="2"/>
  <c r="C1997" i="2" s="1"/>
  <c r="B1998" i="2"/>
  <c r="C1998" i="2" s="1"/>
  <c r="B1999" i="2"/>
  <c r="C1999" i="2" s="1"/>
  <c r="B2000" i="2"/>
  <c r="C2000" i="2" s="1"/>
  <c r="B2001" i="2"/>
  <c r="C2001" i="2" s="1"/>
  <c r="B2002" i="2"/>
  <c r="C2002" i="2" s="1"/>
  <c r="B2003" i="2"/>
  <c r="C2003" i="2" s="1"/>
  <c r="B2004" i="2"/>
  <c r="C2004" i="2" s="1"/>
  <c r="B2005" i="2"/>
  <c r="C2005" i="2" s="1"/>
  <c r="B2006" i="2"/>
  <c r="C2006" i="2" s="1"/>
  <c r="B2007" i="2"/>
  <c r="C2007" i="2" s="1"/>
  <c r="B2008" i="2"/>
  <c r="C2008" i="2" s="1"/>
  <c r="B2009" i="2"/>
  <c r="C2009" i="2" s="1"/>
  <c r="B2010" i="2"/>
  <c r="C2010" i="2" s="1"/>
  <c r="B2011" i="2"/>
  <c r="C2011" i="2" s="1"/>
  <c r="B2012" i="2"/>
  <c r="C2012" i="2" s="1"/>
  <c r="B2013" i="2"/>
  <c r="C2013" i="2" s="1"/>
  <c r="B2014" i="2"/>
  <c r="C2014" i="2" s="1"/>
  <c r="B2015" i="2"/>
  <c r="C2015" i="2" s="1"/>
  <c r="B2016" i="2"/>
  <c r="C2016" i="2" s="1"/>
  <c r="B2017" i="2"/>
  <c r="C2017" i="2" s="1"/>
  <c r="B2018" i="2"/>
  <c r="C2018" i="2" s="1"/>
  <c r="B2019" i="2"/>
  <c r="C2019" i="2" s="1"/>
  <c r="B2020" i="2"/>
  <c r="C2020" i="2" s="1"/>
  <c r="B2021" i="2"/>
  <c r="C2021" i="2" s="1"/>
  <c r="B2022" i="2"/>
  <c r="C2022" i="2" s="1"/>
  <c r="B2023" i="2"/>
  <c r="C2023" i="2" s="1"/>
  <c r="B2024" i="2"/>
  <c r="C2024" i="2" s="1"/>
  <c r="B2025" i="2"/>
  <c r="C2025" i="2" s="1"/>
  <c r="B2026" i="2"/>
  <c r="C2026" i="2" s="1"/>
  <c r="B2027" i="2"/>
  <c r="C2027" i="2" s="1"/>
  <c r="B2028" i="2"/>
  <c r="C2028" i="2" s="1"/>
  <c r="B2029" i="2"/>
  <c r="C2029" i="2" s="1"/>
  <c r="B2030" i="2"/>
  <c r="C2030" i="2" s="1"/>
  <c r="B2031" i="2"/>
  <c r="C2031" i="2" s="1"/>
  <c r="B2032" i="2"/>
  <c r="C2032" i="2" s="1"/>
  <c r="B2033" i="2"/>
  <c r="C2033" i="2" s="1"/>
  <c r="B2034" i="2"/>
  <c r="C2034" i="2" s="1"/>
  <c r="B2035" i="2"/>
  <c r="C2035" i="2" s="1"/>
  <c r="B2036" i="2"/>
  <c r="C2036" i="2" s="1"/>
  <c r="B2037" i="2"/>
  <c r="C2037" i="2" s="1"/>
  <c r="B2038" i="2"/>
  <c r="C2038" i="2" s="1"/>
  <c r="B2039" i="2"/>
  <c r="C2039" i="2" s="1"/>
  <c r="B2040" i="2"/>
  <c r="C2040" i="2" s="1"/>
  <c r="B2041" i="2"/>
  <c r="C2041" i="2" s="1"/>
  <c r="B2042" i="2"/>
  <c r="C2042" i="2" s="1"/>
  <c r="B2043" i="2"/>
  <c r="C2043" i="2" s="1"/>
  <c r="B2044" i="2"/>
  <c r="C2044" i="2" s="1"/>
  <c r="B2045" i="2"/>
  <c r="C2045" i="2" s="1"/>
  <c r="B2046" i="2"/>
  <c r="C2046" i="2" s="1"/>
  <c r="B2047" i="2"/>
  <c r="C2047" i="2" s="1"/>
  <c r="B2048" i="2"/>
  <c r="C2048" i="2" s="1"/>
  <c r="B2049" i="2"/>
  <c r="C2049" i="2" s="1"/>
  <c r="B2050" i="2"/>
  <c r="C2050" i="2" s="1"/>
  <c r="B2051" i="2"/>
  <c r="C2051" i="2" s="1"/>
  <c r="B2052" i="2"/>
  <c r="C2052" i="2" s="1"/>
  <c r="B2053" i="2"/>
  <c r="C2053" i="2" s="1"/>
  <c r="B2054" i="2"/>
  <c r="C2054" i="2" s="1"/>
  <c r="B2055" i="2"/>
  <c r="C2055" i="2" s="1"/>
  <c r="B2056" i="2"/>
  <c r="C2056" i="2" s="1"/>
  <c r="B2057" i="2"/>
  <c r="C2057" i="2" s="1"/>
  <c r="B2058" i="2"/>
  <c r="C2058" i="2" s="1"/>
  <c r="B2059" i="2"/>
  <c r="C2059" i="2" s="1"/>
  <c r="B2060" i="2"/>
  <c r="C2060" i="2" s="1"/>
  <c r="B2061" i="2"/>
  <c r="C2061" i="2" s="1"/>
  <c r="B2062" i="2"/>
  <c r="C2062" i="2" s="1"/>
  <c r="B2063" i="2"/>
  <c r="C2063" i="2" s="1"/>
  <c r="B2064" i="2"/>
  <c r="C2064" i="2" s="1"/>
  <c r="B2065" i="2"/>
  <c r="C2065" i="2" s="1"/>
  <c r="B2066" i="2"/>
  <c r="C2066" i="2" s="1"/>
  <c r="B2067" i="2"/>
  <c r="C2067" i="2" s="1"/>
  <c r="B2068" i="2"/>
  <c r="C2068" i="2" s="1"/>
  <c r="B2069" i="2"/>
  <c r="C2069" i="2" s="1"/>
  <c r="B2070" i="2"/>
  <c r="C2070" i="2" s="1"/>
  <c r="B2071" i="2"/>
  <c r="C2071" i="2" s="1"/>
  <c r="B2072" i="2"/>
  <c r="C2072" i="2" s="1"/>
  <c r="B2073" i="2"/>
  <c r="C2073" i="2" s="1"/>
  <c r="B2074" i="2"/>
  <c r="C2074" i="2" s="1"/>
  <c r="B2075" i="2"/>
  <c r="C2075" i="2" s="1"/>
  <c r="B2076" i="2"/>
  <c r="C2076" i="2" s="1"/>
  <c r="B2077" i="2"/>
  <c r="C2077" i="2" s="1"/>
  <c r="B2078" i="2"/>
  <c r="C2078" i="2" s="1"/>
  <c r="B2079" i="2"/>
  <c r="C2079" i="2" s="1"/>
  <c r="B2080" i="2"/>
  <c r="C2080" i="2" s="1"/>
  <c r="B2081" i="2"/>
  <c r="C2081" i="2" s="1"/>
  <c r="B2082" i="2"/>
  <c r="C2082" i="2" s="1"/>
  <c r="B2083" i="2"/>
  <c r="C2083" i="2" s="1"/>
  <c r="B2084" i="2"/>
  <c r="C2084" i="2" s="1"/>
  <c r="B2085" i="2"/>
  <c r="C2085" i="2" s="1"/>
  <c r="B2086" i="2"/>
  <c r="C2086" i="2" s="1"/>
  <c r="B2087" i="2"/>
  <c r="C2087" i="2" s="1"/>
  <c r="B2088" i="2"/>
  <c r="C2088" i="2" s="1"/>
  <c r="B2089" i="2"/>
  <c r="C2089" i="2" s="1"/>
  <c r="B2090" i="2"/>
  <c r="C2090" i="2" s="1"/>
  <c r="B2091" i="2"/>
  <c r="C2091" i="2" s="1"/>
  <c r="B2092" i="2"/>
  <c r="C2092" i="2" s="1"/>
  <c r="B2093" i="2"/>
  <c r="C2093" i="2" s="1"/>
  <c r="B2094" i="2"/>
  <c r="C2094" i="2" s="1"/>
  <c r="B2095" i="2"/>
  <c r="C2095" i="2" s="1"/>
  <c r="B2096" i="2"/>
  <c r="C2096" i="2" s="1"/>
  <c r="B2097" i="2"/>
  <c r="C2097" i="2" s="1"/>
  <c r="B2098" i="2"/>
  <c r="C2098" i="2" s="1"/>
  <c r="B2099" i="2"/>
  <c r="C2099" i="2" s="1"/>
  <c r="B2100" i="2"/>
  <c r="C2100" i="2" s="1"/>
  <c r="B2101" i="2"/>
  <c r="C2101" i="2" s="1"/>
  <c r="B2102" i="2"/>
  <c r="C2102" i="2" s="1"/>
  <c r="B2103" i="2"/>
  <c r="C2103" i="2" s="1"/>
  <c r="B2104" i="2"/>
  <c r="C2104" i="2" s="1"/>
  <c r="B2105" i="2"/>
  <c r="C2105" i="2" s="1"/>
  <c r="B2106" i="2"/>
  <c r="C2106" i="2" s="1"/>
  <c r="B2107" i="2"/>
  <c r="C2107" i="2" s="1"/>
  <c r="B2108" i="2"/>
  <c r="C2108" i="2" s="1"/>
  <c r="B2109" i="2"/>
  <c r="C2109" i="2" s="1"/>
  <c r="B2110" i="2"/>
  <c r="C2110" i="2" s="1"/>
  <c r="B2111" i="2"/>
  <c r="C2111" i="2" s="1"/>
  <c r="B2112" i="2"/>
  <c r="C2112" i="2" s="1"/>
  <c r="B2113" i="2"/>
  <c r="C2113" i="2" s="1"/>
  <c r="B2114" i="2"/>
  <c r="C2114" i="2" s="1"/>
  <c r="B2115" i="2"/>
  <c r="C2115" i="2" s="1"/>
  <c r="B2116" i="2"/>
  <c r="C2116" i="2" s="1"/>
  <c r="B2117" i="2"/>
  <c r="C2117" i="2" s="1"/>
  <c r="B2118" i="2"/>
  <c r="C2118" i="2" s="1"/>
  <c r="B2119" i="2"/>
  <c r="C2119" i="2" s="1"/>
  <c r="B2120" i="2"/>
  <c r="C2120" i="2" s="1"/>
  <c r="B2121" i="2"/>
  <c r="C2121" i="2" s="1"/>
  <c r="B2122" i="2"/>
  <c r="C2122" i="2" s="1"/>
  <c r="B2123" i="2"/>
  <c r="C2123" i="2" s="1"/>
  <c r="B2124" i="2"/>
  <c r="C2124" i="2" s="1"/>
  <c r="B2125" i="2"/>
  <c r="C2125" i="2" s="1"/>
  <c r="B2126" i="2"/>
  <c r="C2126" i="2" s="1"/>
  <c r="B2127" i="2"/>
  <c r="C2127" i="2" s="1"/>
  <c r="B2128" i="2"/>
  <c r="C2128" i="2" s="1"/>
  <c r="B2129" i="2"/>
  <c r="C2129" i="2" s="1"/>
  <c r="B2130" i="2"/>
  <c r="C2130" i="2" s="1"/>
  <c r="B2131" i="2"/>
  <c r="C2131" i="2" s="1"/>
  <c r="B2132" i="2"/>
  <c r="C2132" i="2" s="1"/>
  <c r="B2133" i="2"/>
  <c r="C2133" i="2" s="1"/>
  <c r="B2134" i="2"/>
  <c r="C2134" i="2" s="1"/>
  <c r="B2135" i="2"/>
  <c r="C2135" i="2" s="1"/>
  <c r="B2136" i="2"/>
  <c r="C2136" i="2" s="1"/>
  <c r="B2137" i="2"/>
  <c r="C2137" i="2" s="1"/>
  <c r="B2138" i="2"/>
  <c r="C2138" i="2" s="1"/>
  <c r="B2139" i="2"/>
  <c r="C2139" i="2" s="1"/>
  <c r="B2140" i="2"/>
  <c r="C2140" i="2" s="1"/>
  <c r="B2141" i="2"/>
  <c r="C2141" i="2" s="1"/>
  <c r="B2142" i="2"/>
  <c r="C2142" i="2" s="1"/>
  <c r="B2143" i="2"/>
  <c r="C2143" i="2" s="1"/>
  <c r="B2144" i="2"/>
  <c r="C2144" i="2" s="1"/>
  <c r="B2145" i="2"/>
  <c r="C2145" i="2" s="1"/>
  <c r="B2146" i="2"/>
  <c r="C2146" i="2" s="1"/>
  <c r="B2147" i="2"/>
  <c r="C2147" i="2" s="1"/>
  <c r="B2148" i="2"/>
  <c r="C2148" i="2" s="1"/>
  <c r="B2149" i="2"/>
  <c r="C2149" i="2" s="1"/>
  <c r="B2150" i="2"/>
  <c r="C2150" i="2" s="1"/>
  <c r="B2151" i="2"/>
  <c r="C2151" i="2" s="1"/>
  <c r="B2152" i="2"/>
  <c r="C2152" i="2" s="1"/>
  <c r="B2153" i="2"/>
  <c r="C2153" i="2" s="1"/>
  <c r="B2154" i="2"/>
  <c r="C2154" i="2" s="1"/>
  <c r="B2155" i="2"/>
  <c r="C2155" i="2" s="1"/>
  <c r="B2156" i="2"/>
  <c r="C2156" i="2" s="1"/>
  <c r="B2157" i="2"/>
  <c r="C2157" i="2" s="1"/>
  <c r="B2158" i="2"/>
  <c r="C2158" i="2" s="1"/>
  <c r="B2159" i="2"/>
  <c r="C2159" i="2" s="1"/>
  <c r="B2160" i="2"/>
  <c r="C2160" i="2" s="1"/>
  <c r="B2161" i="2"/>
  <c r="C2161" i="2" s="1"/>
  <c r="B2162" i="2"/>
  <c r="C2162" i="2" s="1"/>
  <c r="B2163" i="2"/>
  <c r="C2163" i="2" s="1"/>
  <c r="B2164" i="2"/>
  <c r="C2164" i="2" s="1"/>
  <c r="B2165" i="2"/>
  <c r="C2165" i="2" s="1"/>
  <c r="B2166" i="2"/>
  <c r="C2166" i="2" s="1"/>
  <c r="B2167" i="2"/>
  <c r="C2167" i="2" s="1"/>
  <c r="B2168" i="2"/>
  <c r="C2168" i="2" s="1"/>
  <c r="B2169" i="2"/>
  <c r="C2169" i="2" s="1"/>
  <c r="B2170" i="2"/>
  <c r="C2170" i="2" s="1"/>
  <c r="B2171" i="2"/>
  <c r="C2171" i="2" s="1"/>
  <c r="B2172" i="2"/>
  <c r="C2172" i="2" s="1"/>
  <c r="B2173" i="2"/>
  <c r="C2173" i="2" s="1"/>
  <c r="B2174" i="2"/>
  <c r="C2174" i="2" s="1"/>
  <c r="B2175" i="2"/>
  <c r="C2175" i="2" s="1"/>
  <c r="B2176" i="2"/>
  <c r="C2176" i="2" s="1"/>
  <c r="B2177" i="2"/>
  <c r="C2177" i="2" s="1"/>
  <c r="B2178" i="2"/>
  <c r="C2178" i="2" s="1"/>
  <c r="B2179" i="2"/>
  <c r="C2179" i="2" s="1"/>
  <c r="B2180" i="2"/>
  <c r="C2180" i="2" s="1"/>
  <c r="B2181" i="2"/>
  <c r="C2181" i="2" s="1"/>
  <c r="B2182" i="2"/>
  <c r="C2182" i="2" s="1"/>
  <c r="B2183" i="2"/>
  <c r="C2183" i="2" s="1"/>
  <c r="B2184" i="2"/>
  <c r="C2184" i="2" s="1"/>
  <c r="B2185" i="2"/>
  <c r="C2185" i="2" s="1"/>
  <c r="B2186" i="2"/>
  <c r="C2186" i="2" s="1"/>
  <c r="B2187" i="2"/>
  <c r="C2187" i="2" s="1"/>
  <c r="B2188" i="2"/>
  <c r="C2188" i="2" s="1"/>
  <c r="B2189" i="2"/>
  <c r="C2189" i="2" s="1"/>
  <c r="B2190" i="2"/>
  <c r="C2190" i="2" s="1"/>
  <c r="B2191" i="2"/>
  <c r="C2191" i="2" s="1"/>
  <c r="B2192" i="2"/>
  <c r="C2192" i="2" s="1"/>
  <c r="B2193" i="2"/>
  <c r="C2193" i="2" s="1"/>
  <c r="B2194" i="2"/>
  <c r="C2194" i="2" s="1"/>
  <c r="B2195" i="2"/>
  <c r="C2195" i="2" s="1"/>
  <c r="B2196" i="2"/>
  <c r="C2196" i="2" s="1"/>
  <c r="B2197" i="2"/>
  <c r="C2197" i="2" s="1"/>
  <c r="B2198" i="2"/>
  <c r="C2198" i="2" s="1"/>
  <c r="B2199" i="2"/>
  <c r="C2199" i="2" s="1"/>
  <c r="B2200" i="2"/>
  <c r="C2200" i="2" s="1"/>
  <c r="B2201" i="2"/>
  <c r="C2201" i="2" s="1"/>
  <c r="B2202" i="2"/>
  <c r="C2202" i="2" s="1"/>
  <c r="B2203" i="2"/>
  <c r="C2203" i="2" s="1"/>
  <c r="B2204" i="2"/>
  <c r="C2204" i="2" s="1"/>
  <c r="B2205" i="2"/>
  <c r="C2205" i="2" s="1"/>
  <c r="B2206" i="2"/>
  <c r="C2206" i="2" s="1"/>
  <c r="B2207" i="2"/>
  <c r="C2207" i="2" s="1"/>
  <c r="B2208" i="2"/>
  <c r="C2208" i="2" s="1"/>
  <c r="B2209" i="2"/>
  <c r="C2209" i="2" s="1"/>
  <c r="B2210" i="2"/>
  <c r="C2210" i="2" s="1"/>
  <c r="B2211" i="2"/>
  <c r="C2211" i="2" s="1"/>
  <c r="B2212" i="2"/>
  <c r="C2212" i="2" s="1"/>
  <c r="B2213" i="2"/>
  <c r="C2213" i="2" s="1"/>
  <c r="B2214" i="2"/>
  <c r="C2214" i="2" s="1"/>
  <c r="B2215" i="2"/>
  <c r="C2215" i="2" s="1"/>
  <c r="B2216" i="2"/>
  <c r="C2216" i="2" s="1"/>
  <c r="B2217" i="2"/>
  <c r="C2217" i="2" s="1"/>
  <c r="B2218" i="2"/>
  <c r="C2218" i="2" s="1"/>
  <c r="B2219" i="2"/>
  <c r="C2219" i="2" s="1"/>
  <c r="B2220" i="2"/>
  <c r="C2220" i="2" s="1"/>
  <c r="B2221" i="2"/>
  <c r="C2221" i="2" s="1"/>
  <c r="B2222" i="2"/>
  <c r="C2222" i="2" s="1"/>
  <c r="B2223" i="2"/>
  <c r="C2223" i="2" s="1"/>
  <c r="B2224" i="2"/>
  <c r="C2224" i="2" s="1"/>
  <c r="B2225" i="2"/>
  <c r="C2225" i="2" s="1"/>
  <c r="B2226" i="2"/>
  <c r="C2226" i="2" s="1"/>
  <c r="B2227" i="2"/>
  <c r="C2227" i="2" s="1"/>
  <c r="B2228" i="2"/>
  <c r="C2228" i="2" s="1"/>
  <c r="B2229" i="2"/>
  <c r="C2229" i="2" s="1"/>
  <c r="B2230" i="2"/>
  <c r="C2230" i="2" s="1"/>
  <c r="B2231" i="2"/>
  <c r="C2231" i="2" s="1"/>
  <c r="B2232" i="2"/>
  <c r="C2232" i="2" s="1"/>
  <c r="B2233" i="2"/>
  <c r="C2233" i="2" s="1"/>
  <c r="B2234" i="2"/>
  <c r="C2234" i="2" s="1"/>
  <c r="B2235" i="2"/>
  <c r="C2235" i="2" s="1"/>
  <c r="B2236" i="2"/>
  <c r="C2236" i="2" s="1"/>
  <c r="B2237" i="2"/>
  <c r="C2237" i="2" s="1"/>
  <c r="B2238" i="2"/>
  <c r="C2238" i="2" s="1"/>
  <c r="B2239" i="2"/>
  <c r="C2239" i="2" s="1"/>
  <c r="B2240" i="2"/>
  <c r="C2240" i="2" s="1"/>
  <c r="B2241" i="2"/>
  <c r="C2241" i="2" s="1"/>
  <c r="B2242" i="2"/>
  <c r="C2242" i="2" s="1"/>
  <c r="B2243" i="2"/>
  <c r="C2243" i="2" s="1"/>
  <c r="B2244" i="2"/>
  <c r="C2244" i="2" s="1"/>
  <c r="B2245" i="2"/>
  <c r="C2245" i="2" s="1"/>
  <c r="B2246" i="2"/>
  <c r="C2246" i="2" s="1"/>
  <c r="B2247" i="2"/>
  <c r="C2247" i="2" s="1"/>
  <c r="B2248" i="2"/>
  <c r="C2248" i="2" s="1"/>
  <c r="B2249" i="2"/>
  <c r="C2249" i="2" s="1"/>
  <c r="B2250" i="2"/>
  <c r="C2250" i="2" s="1"/>
  <c r="B2251" i="2"/>
  <c r="C2251" i="2" s="1"/>
  <c r="B2252" i="2"/>
  <c r="C2252" i="2" s="1"/>
  <c r="B2253" i="2"/>
  <c r="C2253" i="2" s="1"/>
  <c r="B2254" i="2"/>
  <c r="C2254" i="2" s="1"/>
  <c r="B2255" i="2"/>
  <c r="C2255" i="2" s="1"/>
  <c r="B2256" i="2"/>
  <c r="C2256" i="2" s="1"/>
  <c r="B2257" i="2"/>
  <c r="C2257" i="2" s="1"/>
  <c r="B2258" i="2"/>
  <c r="C2258" i="2" s="1"/>
  <c r="B2259" i="2"/>
  <c r="C2259" i="2" s="1"/>
  <c r="B2260" i="2"/>
  <c r="C2260" i="2" s="1"/>
  <c r="B2261" i="2"/>
  <c r="C2261" i="2" s="1"/>
  <c r="B2262" i="2"/>
  <c r="C2262" i="2" s="1"/>
  <c r="B2263" i="2"/>
  <c r="C2263" i="2" s="1"/>
  <c r="B2264" i="2"/>
  <c r="C2264" i="2" s="1"/>
  <c r="B2265" i="2"/>
  <c r="C2265" i="2" s="1"/>
  <c r="B2266" i="2"/>
  <c r="C2266" i="2" s="1"/>
  <c r="B2267" i="2"/>
  <c r="C2267" i="2" s="1"/>
  <c r="B2268" i="2"/>
  <c r="C2268" i="2" s="1"/>
  <c r="B2269" i="2"/>
  <c r="C2269" i="2" s="1"/>
  <c r="B2270" i="2"/>
  <c r="C2270" i="2" s="1"/>
  <c r="B2271" i="2"/>
  <c r="C2271" i="2" s="1"/>
  <c r="B2272" i="2"/>
  <c r="C2272" i="2" s="1"/>
  <c r="B2273" i="2"/>
  <c r="C2273" i="2" s="1"/>
  <c r="B2274" i="2"/>
  <c r="C2274" i="2" s="1"/>
  <c r="B2275" i="2"/>
  <c r="C2275" i="2" s="1"/>
  <c r="B2276" i="2"/>
  <c r="C2276" i="2" s="1"/>
  <c r="B2277" i="2"/>
  <c r="C2277" i="2" s="1"/>
  <c r="B2278" i="2"/>
  <c r="C2278" i="2" s="1"/>
  <c r="B2279" i="2"/>
  <c r="C2279" i="2" s="1"/>
  <c r="B2280" i="2"/>
  <c r="C2280" i="2" s="1"/>
  <c r="B2281" i="2"/>
  <c r="C2281" i="2" s="1"/>
  <c r="B2282" i="2"/>
  <c r="C2282" i="2" s="1"/>
  <c r="B2283" i="2"/>
  <c r="C2283" i="2" s="1"/>
  <c r="B2284" i="2"/>
  <c r="C2284" i="2" s="1"/>
  <c r="B2285" i="2"/>
  <c r="C2285" i="2" s="1"/>
  <c r="B2286" i="2"/>
  <c r="C2286" i="2" s="1"/>
  <c r="B2287" i="2"/>
  <c r="C2287" i="2" s="1"/>
  <c r="B2288" i="2"/>
  <c r="C2288" i="2" s="1"/>
  <c r="B2289" i="2"/>
  <c r="C2289" i="2" s="1"/>
  <c r="B2290" i="2"/>
  <c r="C2290" i="2" s="1"/>
  <c r="B2291" i="2"/>
  <c r="C2291" i="2" s="1"/>
  <c r="B2292" i="2"/>
  <c r="C2292" i="2" s="1"/>
  <c r="B2293" i="2"/>
  <c r="C2293" i="2" s="1"/>
  <c r="B2294" i="2"/>
  <c r="C2294" i="2" s="1"/>
  <c r="B2295" i="2"/>
  <c r="C2295" i="2" s="1"/>
  <c r="B2296" i="2"/>
  <c r="C2296" i="2" s="1"/>
  <c r="B2297" i="2"/>
  <c r="C2297" i="2" s="1"/>
  <c r="B2298" i="2"/>
  <c r="C2298" i="2" s="1"/>
  <c r="B2299" i="2"/>
  <c r="C2299" i="2" s="1"/>
  <c r="B2300" i="2"/>
  <c r="C2300" i="2" s="1"/>
  <c r="B2301" i="2"/>
  <c r="C2301" i="2" s="1"/>
  <c r="B2302" i="2"/>
  <c r="C2302" i="2" s="1"/>
  <c r="B2303" i="2"/>
  <c r="C2303" i="2" s="1"/>
  <c r="B2304" i="2"/>
  <c r="C2304" i="2" s="1"/>
  <c r="B2305" i="2"/>
  <c r="C2305" i="2" s="1"/>
  <c r="B2306" i="2"/>
  <c r="C2306" i="2" s="1"/>
  <c r="B2307" i="2"/>
  <c r="C2307" i="2" s="1"/>
  <c r="B2308" i="2"/>
  <c r="C2308" i="2" s="1"/>
  <c r="B2309" i="2"/>
  <c r="C2309" i="2" s="1"/>
  <c r="B2310" i="2"/>
  <c r="C2310" i="2" s="1"/>
  <c r="B2311" i="2"/>
  <c r="C2311" i="2" s="1"/>
  <c r="B2312" i="2"/>
  <c r="C2312" i="2" s="1"/>
  <c r="B2313" i="2"/>
  <c r="C2313" i="2" s="1"/>
  <c r="B2314" i="2"/>
  <c r="C2314" i="2" s="1"/>
  <c r="B2315" i="2"/>
  <c r="C2315" i="2" s="1"/>
  <c r="B2316" i="2"/>
  <c r="C2316" i="2" s="1"/>
  <c r="B2317" i="2"/>
  <c r="C2317" i="2" s="1"/>
  <c r="B2318" i="2"/>
  <c r="C2318" i="2" s="1"/>
  <c r="B2319" i="2"/>
  <c r="C2319" i="2" s="1"/>
  <c r="B2320" i="2"/>
  <c r="C2320" i="2" s="1"/>
  <c r="B2321" i="2"/>
  <c r="C2321" i="2" s="1"/>
  <c r="B2322" i="2"/>
  <c r="C2322" i="2" s="1"/>
  <c r="B2323" i="2"/>
  <c r="C2323" i="2" s="1"/>
  <c r="B2324" i="2"/>
  <c r="C2324" i="2" s="1"/>
  <c r="B2325" i="2"/>
  <c r="C2325" i="2" s="1"/>
  <c r="B2326" i="2"/>
  <c r="C2326" i="2" s="1"/>
  <c r="B2327" i="2"/>
  <c r="C2327" i="2" s="1"/>
  <c r="B2328" i="2"/>
  <c r="C2328" i="2" s="1"/>
  <c r="B2329" i="2"/>
  <c r="C2329" i="2" s="1"/>
  <c r="B2330" i="2"/>
  <c r="C2330" i="2" s="1"/>
  <c r="B2331" i="2"/>
  <c r="C2331" i="2" s="1"/>
  <c r="B2332" i="2"/>
  <c r="C2332" i="2" s="1"/>
  <c r="B2333" i="2"/>
  <c r="C2333" i="2" s="1"/>
  <c r="B2334" i="2"/>
  <c r="C2334" i="2" s="1"/>
  <c r="B2335" i="2"/>
  <c r="C2335" i="2" s="1"/>
  <c r="B2336" i="2"/>
  <c r="C2336" i="2" s="1"/>
  <c r="B2337" i="2"/>
  <c r="C2337" i="2" s="1"/>
  <c r="B2338" i="2"/>
  <c r="C2338" i="2" s="1"/>
  <c r="B2339" i="2"/>
  <c r="C2339" i="2" s="1"/>
  <c r="B2340" i="2"/>
  <c r="C2340" i="2" s="1"/>
  <c r="B2341" i="2"/>
  <c r="C2341" i="2" s="1"/>
  <c r="B2342" i="2"/>
  <c r="C2342" i="2" s="1"/>
  <c r="B2343" i="2"/>
  <c r="C2343" i="2" s="1"/>
  <c r="B2344" i="2"/>
  <c r="C2344" i="2" s="1"/>
  <c r="B2345" i="2"/>
  <c r="C2345" i="2" s="1"/>
  <c r="B2346" i="2"/>
  <c r="C2346" i="2" s="1"/>
  <c r="B2347" i="2"/>
  <c r="C2347" i="2" s="1"/>
  <c r="B2348" i="2"/>
  <c r="C2348" i="2" s="1"/>
  <c r="B2349" i="2"/>
  <c r="C2349" i="2" s="1"/>
  <c r="B2350" i="2"/>
  <c r="C2350" i="2" s="1"/>
  <c r="B2351" i="2"/>
  <c r="C2351" i="2" s="1"/>
  <c r="B2352" i="2"/>
  <c r="C2352" i="2" s="1"/>
  <c r="B2353" i="2"/>
  <c r="C2353" i="2" s="1"/>
  <c r="B2354" i="2"/>
  <c r="C2354" i="2" s="1"/>
  <c r="B2355" i="2"/>
  <c r="C2355" i="2" s="1"/>
  <c r="B2356" i="2"/>
  <c r="C2356" i="2" s="1"/>
  <c r="B2357" i="2"/>
  <c r="C2357" i="2" s="1"/>
  <c r="B2358" i="2"/>
  <c r="C2358" i="2" s="1"/>
  <c r="B2359" i="2"/>
  <c r="C2359" i="2" s="1"/>
  <c r="B2360" i="2"/>
  <c r="C2360" i="2" s="1"/>
  <c r="B2361" i="2"/>
  <c r="C2361" i="2" s="1"/>
  <c r="B2362" i="2"/>
  <c r="C2362" i="2" s="1"/>
  <c r="B2363" i="2"/>
  <c r="C2363" i="2" s="1"/>
  <c r="B2364" i="2"/>
  <c r="C2364" i="2" s="1"/>
  <c r="B2365" i="2"/>
  <c r="C2365" i="2" s="1"/>
  <c r="B2366" i="2"/>
  <c r="C2366" i="2" s="1"/>
  <c r="B2367" i="2"/>
  <c r="C2367" i="2" s="1"/>
  <c r="B2368" i="2"/>
  <c r="C2368" i="2" s="1"/>
  <c r="B2369" i="2"/>
  <c r="C2369" i="2" s="1"/>
  <c r="B2370" i="2"/>
  <c r="C2370" i="2" s="1"/>
  <c r="B2371" i="2"/>
  <c r="C2371" i="2" s="1"/>
  <c r="B2372" i="2"/>
  <c r="C2372" i="2" s="1"/>
  <c r="B2373" i="2"/>
  <c r="C2373" i="2" s="1"/>
  <c r="B2374" i="2"/>
  <c r="C2374" i="2" s="1"/>
  <c r="B2375" i="2"/>
  <c r="C2375" i="2" s="1"/>
  <c r="B2376" i="2"/>
  <c r="C2376" i="2" s="1"/>
  <c r="B2377" i="2"/>
  <c r="C2377" i="2" s="1"/>
  <c r="B2378" i="2"/>
  <c r="C2378" i="2" s="1"/>
  <c r="B2379" i="2"/>
  <c r="C2379" i="2" s="1"/>
  <c r="B2380" i="2"/>
  <c r="C2380" i="2" s="1"/>
  <c r="B2381" i="2"/>
  <c r="C2381" i="2" s="1"/>
  <c r="B2382" i="2"/>
  <c r="C2382" i="2" s="1"/>
  <c r="B2383" i="2"/>
  <c r="C2383" i="2" s="1"/>
  <c r="B2384" i="2"/>
  <c r="C2384" i="2" s="1"/>
  <c r="B2385" i="2"/>
  <c r="C2385" i="2" s="1"/>
  <c r="B2386" i="2"/>
  <c r="C2386" i="2" s="1"/>
  <c r="B2387" i="2"/>
  <c r="C2387" i="2" s="1"/>
  <c r="B2388" i="2"/>
  <c r="C2388" i="2" s="1"/>
  <c r="B2389" i="2"/>
  <c r="C2389" i="2" s="1"/>
  <c r="B2390" i="2"/>
  <c r="C2390" i="2" s="1"/>
  <c r="B2391" i="2"/>
  <c r="C2391" i="2" s="1"/>
  <c r="B2392" i="2"/>
  <c r="C2392" i="2" s="1"/>
  <c r="B2393" i="2"/>
  <c r="C2393" i="2" s="1"/>
  <c r="B2394" i="2"/>
  <c r="C2394" i="2" s="1"/>
  <c r="B2395" i="2"/>
  <c r="C2395" i="2" s="1"/>
  <c r="B2396" i="2"/>
  <c r="C2396" i="2" s="1"/>
  <c r="B2397" i="2"/>
  <c r="C2397" i="2" s="1"/>
  <c r="B2398" i="2"/>
  <c r="C2398" i="2" s="1"/>
  <c r="B2399" i="2"/>
  <c r="C2399" i="2" s="1"/>
  <c r="B2400" i="2"/>
  <c r="C2400" i="2" s="1"/>
  <c r="B2401" i="2"/>
  <c r="C2401" i="2" s="1"/>
  <c r="B2402" i="2"/>
  <c r="C2402" i="2" s="1"/>
  <c r="B2403" i="2"/>
  <c r="C2403" i="2" s="1"/>
  <c r="B2404" i="2"/>
  <c r="C2404" i="2" s="1"/>
  <c r="B1" i="2"/>
  <c r="D2" i="1"/>
  <c r="F2" i="1"/>
  <c r="D3" i="1"/>
  <c r="F3" i="1"/>
  <c r="D4" i="1"/>
  <c r="F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65" i="1"/>
  <c r="F165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D121" i="1"/>
  <c r="F121" i="1"/>
  <c r="D122" i="1"/>
  <c r="F122" i="1"/>
  <c r="D123" i="1"/>
  <c r="F123" i="1"/>
  <c r="D124" i="1"/>
  <c r="F124" i="1"/>
  <c r="D125" i="1"/>
  <c r="F125" i="1"/>
  <c r="D126" i="1"/>
  <c r="F126" i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142" i="1"/>
  <c r="F142" i="1"/>
  <c r="D143" i="1"/>
  <c r="F143" i="1"/>
  <c r="D144" i="1"/>
  <c r="F144" i="1"/>
  <c r="D145" i="1"/>
  <c r="F145" i="1"/>
  <c r="D146" i="1"/>
  <c r="F146" i="1"/>
  <c r="D147" i="1"/>
  <c r="F147" i="1"/>
  <c r="D148" i="1"/>
  <c r="F148" i="1"/>
  <c r="D149" i="1"/>
  <c r="F149" i="1"/>
  <c r="D150" i="1"/>
  <c r="F150" i="1"/>
  <c r="D151" i="1"/>
  <c r="F151" i="1"/>
  <c r="D152" i="1"/>
  <c r="F152" i="1"/>
  <c r="D153" i="1"/>
  <c r="F153" i="1"/>
  <c r="D154" i="1"/>
  <c r="F154" i="1"/>
  <c r="D155" i="1"/>
  <c r="F155" i="1"/>
  <c r="D156" i="1"/>
  <c r="F156" i="1"/>
  <c r="D157" i="1"/>
  <c r="F157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6" i="1"/>
  <c r="F166" i="1"/>
  <c r="D167" i="1"/>
  <c r="F167" i="1"/>
  <c r="D168" i="1"/>
  <c r="F168" i="1"/>
  <c r="D169" i="1"/>
  <c r="F169" i="1"/>
  <c r="D170" i="1"/>
  <c r="F170" i="1"/>
  <c r="D171" i="1"/>
  <c r="F171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D186" i="1"/>
  <c r="F186" i="1"/>
  <c r="D187" i="1"/>
  <c r="F187" i="1"/>
  <c r="D188" i="1"/>
  <c r="F188" i="1"/>
  <c r="D189" i="1"/>
  <c r="F189" i="1"/>
  <c r="D190" i="1"/>
  <c r="F190" i="1"/>
  <c r="D191" i="1"/>
  <c r="F191" i="1"/>
  <c r="D192" i="1"/>
  <c r="F192" i="1"/>
  <c r="D193" i="1"/>
  <c r="F193" i="1"/>
  <c r="D194" i="1"/>
  <c r="F194" i="1"/>
  <c r="D195" i="1"/>
  <c r="F195" i="1"/>
  <c r="D196" i="1"/>
  <c r="F196" i="1"/>
  <c r="D197" i="1"/>
  <c r="F197" i="1"/>
  <c r="D198" i="1"/>
  <c r="F198" i="1"/>
  <c r="D199" i="1"/>
  <c r="F199" i="1"/>
  <c r="D200" i="1"/>
  <c r="F200" i="1"/>
  <c r="D201" i="1"/>
  <c r="F201" i="1"/>
  <c r="D202" i="1"/>
  <c r="F202" i="1"/>
  <c r="D203" i="1"/>
  <c r="F203" i="1"/>
  <c r="D204" i="1"/>
  <c r="F204" i="1"/>
  <c r="D205" i="1"/>
  <c r="F205" i="1"/>
  <c r="D206" i="1"/>
  <c r="F206" i="1"/>
  <c r="D207" i="1"/>
  <c r="F207" i="1"/>
  <c r="D208" i="1"/>
  <c r="F208" i="1"/>
  <c r="D209" i="1"/>
  <c r="F209" i="1"/>
  <c r="D210" i="1"/>
  <c r="F210" i="1"/>
  <c r="D211" i="1"/>
  <c r="F211" i="1"/>
  <c r="D212" i="1"/>
  <c r="F212" i="1"/>
  <c r="D213" i="1"/>
  <c r="F213" i="1"/>
  <c r="D214" i="1"/>
  <c r="F214" i="1"/>
  <c r="D215" i="1"/>
  <c r="F215" i="1"/>
  <c r="D216" i="1"/>
  <c r="F216" i="1"/>
  <c r="D217" i="1"/>
  <c r="F217" i="1"/>
  <c r="D218" i="1"/>
  <c r="F218" i="1"/>
  <c r="D219" i="1"/>
  <c r="F219" i="1"/>
  <c r="D220" i="1"/>
  <c r="F220" i="1"/>
  <c r="D221" i="1"/>
  <c r="F221" i="1"/>
  <c r="D222" i="1"/>
  <c r="F222" i="1"/>
  <c r="D223" i="1"/>
  <c r="F223" i="1"/>
  <c r="D224" i="1"/>
  <c r="F224" i="1"/>
  <c r="D225" i="1"/>
  <c r="F225" i="1"/>
  <c r="D226" i="1"/>
  <c r="F226" i="1"/>
  <c r="D227" i="1"/>
  <c r="F227" i="1"/>
  <c r="D228" i="1"/>
  <c r="F228" i="1"/>
  <c r="D229" i="1"/>
  <c r="F229" i="1"/>
  <c r="D230" i="1"/>
  <c r="F230" i="1"/>
  <c r="D231" i="1"/>
  <c r="F231" i="1"/>
  <c r="D232" i="1"/>
  <c r="F232" i="1"/>
  <c r="D233" i="1"/>
  <c r="F233" i="1"/>
  <c r="D234" i="1"/>
  <c r="F234" i="1"/>
  <c r="D235" i="1"/>
  <c r="F235" i="1"/>
  <c r="D236" i="1"/>
  <c r="F236" i="1"/>
  <c r="D237" i="1"/>
  <c r="F237" i="1"/>
  <c r="D238" i="1"/>
  <c r="F238" i="1"/>
  <c r="D239" i="1"/>
  <c r="F239" i="1"/>
  <c r="D240" i="1"/>
  <c r="F240" i="1"/>
  <c r="D241" i="1"/>
  <c r="F241" i="1"/>
  <c r="D242" i="1"/>
  <c r="F242" i="1"/>
  <c r="D243" i="1"/>
  <c r="F243" i="1"/>
  <c r="D244" i="1"/>
  <c r="F244" i="1"/>
  <c r="D245" i="1"/>
  <c r="F245" i="1"/>
  <c r="D246" i="1"/>
  <c r="F246" i="1"/>
  <c r="D247" i="1"/>
  <c r="F247" i="1"/>
  <c r="D248" i="1"/>
  <c r="F248" i="1"/>
  <c r="D249" i="1"/>
  <c r="F249" i="1"/>
  <c r="D250" i="1"/>
  <c r="F250" i="1"/>
  <c r="D251" i="1"/>
  <c r="F251" i="1"/>
  <c r="D252" i="1"/>
  <c r="F252" i="1"/>
  <c r="D253" i="1"/>
  <c r="F253" i="1"/>
  <c r="D254" i="1"/>
  <c r="F254" i="1"/>
  <c r="D255" i="1"/>
  <c r="F255" i="1"/>
  <c r="D256" i="1"/>
  <c r="F256" i="1"/>
  <c r="D257" i="1"/>
  <c r="F257" i="1"/>
  <c r="D258" i="1"/>
  <c r="F258" i="1"/>
  <c r="D259" i="1"/>
  <c r="F259" i="1"/>
  <c r="D260" i="1"/>
  <c r="F260" i="1"/>
  <c r="D261" i="1"/>
  <c r="F261" i="1"/>
  <c r="D262" i="1"/>
  <c r="F262" i="1"/>
  <c r="D263" i="1"/>
  <c r="F263" i="1"/>
  <c r="D264" i="1"/>
  <c r="F264" i="1"/>
  <c r="D265" i="1"/>
  <c r="F265" i="1"/>
  <c r="D266" i="1"/>
  <c r="F266" i="1"/>
  <c r="D267" i="1"/>
  <c r="F267" i="1"/>
  <c r="D268" i="1"/>
  <c r="F268" i="1"/>
  <c r="D269" i="1"/>
  <c r="F269" i="1"/>
  <c r="D270" i="1"/>
  <c r="F270" i="1"/>
  <c r="D271" i="1"/>
  <c r="F271" i="1"/>
  <c r="D272" i="1"/>
  <c r="F272" i="1"/>
  <c r="D273" i="1"/>
  <c r="F273" i="1"/>
  <c r="D274" i="1"/>
  <c r="F274" i="1"/>
  <c r="D275" i="1"/>
  <c r="F275" i="1"/>
  <c r="D276" i="1"/>
  <c r="F276" i="1"/>
  <c r="D277" i="1"/>
  <c r="F277" i="1"/>
  <c r="D278" i="1"/>
  <c r="F278" i="1"/>
  <c r="D279" i="1"/>
  <c r="F279" i="1"/>
  <c r="D280" i="1"/>
  <c r="F280" i="1"/>
  <c r="D281" i="1"/>
  <c r="F281" i="1"/>
  <c r="D282" i="1"/>
  <c r="F282" i="1"/>
  <c r="D283" i="1"/>
  <c r="F283" i="1"/>
  <c r="D284" i="1"/>
  <c r="F284" i="1"/>
  <c r="D285" i="1"/>
  <c r="F285" i="1"/>
  <c r="D286" i="1"/>
  <c r="F286" i="1"/>
  <c r="D287" i="1"/>
  <c r="F287" i="1"/>
  <c r="D288" i="1"/>
  <c r="F288" i="1"/>
  <c r="D289" i="1"/>
  <c r="F289" i="1"/>
  <c r="D290" i="1"/>
  <c r="F290" i="1"/>
  <c r="D291" i="1"/>
  <c r="F291" i="1"/>
  <c r="D292" i="1"/>
  <c r="F292" i="1"/>
  <c r="D293" i="1"/>
  <c r="F293" i="1"/>
  <c r="D294" i="1"/>
  <c r="F294" i="1"/>
  <c r="D295" i="1"/>
  <c r="F295" i="1"/>
  <c r="D296" i="1"/>
  <c r="F296" i="1"/>
  <c r="D297" i="1"/>
  <c r="F297" i="1"/>
  <c r="D298" i="1"/>
  <c r="F298" i="1"/>
  <c r="D299" i="1"/>
  <c r="F299" i="1"/>
  <c r="D300" i="1"/>
  <c r="F300" i="1"/>
  <c r="D301" i="1"/>
  <c r="F301" i="1"/>
  <c r="D302" i="1"/>
  <c r="F302" i="1"/>
  <c r="D303" i="1"/>
  <c r="F303" i="1"/>
  <c r="D304" i="1"/>
  <c r="F304" i="1"/>
  <c r="D305" i="1"/>
  <c r="F305" i="1"/>
  <c r="D306" i="1"/>
  <c r="F306" i="1"/>
  <c r="D307" i="1"/>
  <c r="F307" i="1"/>
  <c r="D308" i="1"/>
  <c r="F308" i="1"/>
  <c r="D309" i="1"/>
  <c r="F309" i="1"/>
  <c r="D310" i="1"/>
  <c r="F310" i="1"/>
  <c r="D311" i="1"/>
  <c r="F311" i="1"/>
  <c r="D312" i="1"/>
  <c r="F312" i="1"/>
  <c r="D313" i="1"/>
  <c r="D314" i="1"/>
  <c r="F314" i="1"/>
  <c r="D315" i="1"/>
  <c r="F315" i="1"/>
  <c r="D316" i="1"/>
  <c r="F316" i="1"/>
  <c r="D317" i="1"/>
  <c r="F317" i="1"/>
  <c r="D318" i="1"/>
  <c r="F318" i="1"/>
  <c r="D319" i="1"/>
  <c r="F319" i="1"/>
  <c r="D320" i="1"/>
  <c r="F320" i="1"/>
  <c r="D321" i="1"/>
  <c r="F321" i="1"/>
  <c r="D322" i="1"/>
  <c r="F322" i="1"/>
  <c r="D323" i="1"/>
  <c r="F323" i="1"/>
  <c r="D324" i="1"/>
  <c r="F324" i="1"/>
  <c r="D325" i="1"/>
  <c r="F325" i="1"/>
  <c r="D326" i="1"/>
  <c r="F326" i="1"/>
  <c r="D327" i="1"/>
  <c r="F327" i="1"/>
  <c r="D328" i="1"/>
  <c r="F328" i="1"/>
  <c r="D329" i="1"/>
  <c r="F329" i="1"/>
  <c r="D330" i="1"/>
  <c r="F330" i="1"/>
  <c r="D331" i="1"/>
  <c r="F331" i="1"/>
  <c r="D332" i="1"/>
  <c r="F332" i="1"/>
  <c r="D333" i="1"/>
  <c r="F333" i="1"/>
  <c r="D334" i="1"/>
  <c r="F334" i="1"/>
  <c r="D335" i="1"/>
  <c r="F335" i="1"/>
  <c r="D336" i="1"/>
  <c r="F336" i="1"/>
  <c r="D337" i="1"/>
  <c r="F337" i="1"/>
  <c r="D338" i="1"/>
  <c r="F338" i="1"/>
  <c r="D339" i="1"/>
  <c r="F339" i="1"/>
  <c r="D340" i="1"/>
  <c r="F340" i="1"/>
  <c r="D341" i="1"/>
  <c r="F341" i="1"/>
  <c r="D342" i="1"/>
  <c r="F342" i="1"/>
  <c r="D343" i="1"/>
  <c r="F343" i="1"/>
  <c r="D344" i="1"/>
  <c r="F344" i="1"/>
  <c r="D345" i="1"/>
  <c r="F345" i="1"/>
  <c r="D346" i="1"/>
  <c r="F346" i="1"/>
  <c r="D347" i="1"/>
  <c r="F347" i="1"/>
  <c r="D348" i="1"/>
  <c r="F348" i="1"/>
  <c r="D349" i="1"/>
  <c r="F349" i="1"/>
  <c r="D350" i="1"/>
  <c r="F350" i="1"/>
  <c r="D351" i="1"/>
  <c r="F351" i="1"/>
  <c r="D352" i="1"/>
  <c r="F352" i="1"/>
  <c r="D353" i="1"/>
  <c r="F353" i="1"/>
  <c r="D354" i="1"/>
  <c r="F354" i="1"/>
  <c r="D355" i="1"/>
  <c r="F355" i="1"/>
  <c r="D356" i="1"/>
  <c r="F356" i="1"/>
  <c r="D357" i="1"/>
  <c r="F357" i="1"/>
  <c r="D358" i="1"/>
  <c r="F358" i="1"/>
  <c r="D359" i="1"/>
  <c r="F359" i="1"/>
  <c r="D360" i="1"/>
  <c r="F360" i="1"/>
  <c r="D361" i="1"/>
  <c r="F361" i="1"/>
  <c r="D362" i="1"/>
  <c r="F362" i="1"/>
  <c r="D363" i="1"/>
  <c r="F363" i="1"/>
  <c r="D364" i="1"/>
  <c r="F364" i="1"/>
  <c r="D365" i="1"/>
  <c r="F365" i="1"/>
  <c r="D366" i="1"/>
  <c r="F366" i="1"/>
  <c r="D367" i="1"/>
  <c r="F367" i="1"/>
  <c r="D368" i="1"/>
  <c r="F368" i="1"/>
  <c r="D369" i="1"/>
  <c r="F369" i="1"/>
  <c r="D370" i="1"/>
  <c r="F370" i="1"/>
  <c r="D371" i="1"/>
  <c r="F371" i="1"/>
  <c r="D372" i="1"/>
  <c r="F372" i="1"/>
  <c r="D373" i="1"/>
  <c r="F373" i="1"/>
  <c r="D374" i="1"/>
  <c r="F374" i="1"/>
  <c r="D375" i="1"/>
  <c r="F375" i="1"/>
  <c r="D376" i="1"/>
  <c r="F376" i="1"/>
  <c r="D377" i="1"/>
  <c r="F377" i="1"/>
  <c r="D378" i="1"/>
  <c r="F378" i="1"/>
  <c r="D379" i="1"/>
  <c r="F379" i="1"/>
  <c r="D380" i="1"/>
  <c r="F380" i="1"/>
  <c r="D381" i="1"/>
  <c r="F381" i="1"/>
  <c r="D382" i="1"/>
  <c r="F382" i="1"/>
  <c r="D383" i="1"/>
  <c r="F383" i="1"/>
  <c r="D384" i="1"/>
  <c r="F384" i="1"/>
  <c r="D385" i="1"/>
  <c r="F385" i="1"/>
  <c r="D386" i="1"/>
  <c r="F386" i="1"/>
  <c r="D387" i="1"/>
  <c r="F387" i="1"/>
  <c r="D388" i="1"/>
  <c r="F388" i="1"/>
  <c r="D389" i="1"/>
  <c r="F389" i="1"/>
  <c r="D390" i="1"/>
  <c r="F390" i="1"/>
  <c r="D391" i="1"/>
  <c r="F391" i="1"/>
  <c r="D392" i="1"/>
  <c r="F392" i="1"/>
  <c r="D393" i="1"/>
  <c r="F393" i="1"/>
  <c r="D394" i="1"/>
  <c r="F394" i="1"/>
  <c r="D395" i="1"/>
  <c r="F395" i="1"/>
  <c r="D396" i="1"/>
  <c r="F396" i="1"/>
  <c r="D397" i="1"/>
  <c r="F397" i="1"/>
  <c r="D398" i="1"/>
  <c r="F398" i="1"/>
  <c r="D399" i="1"/>
  <c r="F399" i="1"/>
  <c r="D400" i="1"/>
  <c r="F400" i="1"/>
  <c r="D401" i="1"/>
  <c r="F401" i="1"/>
  <c r="D402" i="1"/>
  <c r="F402" i="1"/>
  <c r="D403" i="1"/>
  <c r="F403" i="1"/>
  <c r="D404" i="1"/>
  <c r="F404" i="1"/>
  <c r="D405" i="1"/>
  <c r="F405" i="1"/>
  <c r="D406" i="1"/>
  <c r="F406" i="1"/>
  <c r="D407" i="1"/>
  <c r="F407" i="1"/>
  <c r="D408" i="1"/>
  <c r="F408" i="1"/>
  <c r="D409" i="1"/>
  <c r="F409" i="1"/>
  <c r="D410" i="1"/>
  <c r="F410" i="1"/>
  <c r="D411" i="1"/>
  <c r="F411" i="1"/>
  <c r="D412" i="1"/>
  <c r="F412" i="1"/>
  <c r="D413" i="1"/>
  <c r="F413" i="1"/>
  <c r="D414" i="1"/>
  <c r="F414" i="1"/>
  <c r="D415" i="1"/>
  <c r="F415" i="1"/>
  <c r="D416" i="1"/>
  <c r="F416" i="1"/>
  <c r="D417" i="1"/>
  <c r="F417" i="1"/>
  <c r="D418" i="1"/>
  <c r="F418" i="1"/>
  <c r="D419" i="1"/>
  <c r="F419" i="1"/>
  <c r="D420" i="1"/>
  <c r="F420" i="1"/>
  <c r="D421" i="1"/>
  <c r="F421" i="1"/>
  <c r="D422" i="1"/>
  <c r="F422" i="1"/>
  <c r="D423" i="1"/>
  <c r="F423" i="1"/>
  <c r="D424" i="1"/>
  <c r="F424" i="1"/>
  <c r="D425" i="1"/>
  <c r="F425" i="1"/>
  <c r="D426" i="1"/>
  <c r="F426" i="1"/>
  <c r="D427" i="1"/>
  <c r="F427" i="1"/>
  <c r="D428" i="1"/>
  <c r="F428" i="1"/>
  <c r="D429" i="1"/>
  <c r="F429" i="1"/>
  <c r="D430" i="1"/>
  <c r="F430" i="1"/>
  <c r="D431" i="1"/>
  <c r="F431" i="1"/>
  <c r="D432" i="1"/>
  <c r="F432" i="1"/>
  <c r="D433" i="1"/>
  <c r="F433" i="1"/>
  <c r="D434" i="1"/>
  <c r="F434" i="1"/>
  <c r="D435" i="1"/>
  <c r="F435" i="1"/>
  <c r="D436" i="1"/>
  <c r="F436" i="1"/>
  <c r="D437" i="1"/>
  <c r="F437" i="1"/>
  <c r="D438" i="1"/>
  <c r="F438" i="1"/>
  <c r="D439" i="1"/>
  <c r="F439" i="1"/>
  <c r="D440" i="1"/>
  <c r="F440" i="1"/>
  <c r="D441" i="1"/>
  <c r="F441" i="1"/>
  <c r="D442" i="1"/>
  <c r="F442" i="1"/>
  <c r="D443" i="1"/>
  <c r="F443" i="1"/>
  <c r="D444" i="1"/>
  <c r="F444" i="1"/>
  <c r="D445" i="1"/>
  <c r="F445" i="1"/>
  <c r="D446" i="1"/>
  <c r="F446" i="1"/>
  <c r="D447" i="1"/>
  <c r="F447" i="1"/>
  <c r="D448" i="1"/>
  <c r="F448" i="1"/>
  <c r="D449" i="1"/>
  <c r="F449" i="1"/>
  <c r="D450" i="1"/>
  <c r="F450" i="1"/>
  <c r="D451" i="1"/>
  <c r="F451" i="1"/>
  <c r="D452" i="1"/>
  <c r="F452" i="1"/>
  <c r="D453" i="1"/>
  <c r="F453" i="1"/>
  <c r="D454" i="1"/>
  <c r="F454" i="1"/>
  <c r="D455" i="1"/>
  <c r="F455" i="1"/>
  <c r="D456" i="1"/>
  <c r="F456" i="1"/>
  <c r="D457" i="1"/>
  <c r="F457" i="1"/>
  <c r="D458" i="1"/>
  <c r="F458" i="1"/>
  <c r="D459" i="1"/>
  <c r="F459" i="1"/>
  <c r="D460" i="1"/>
  <c r="F460" i="1"/>
  <c r="D461" i="1"/>
  <c r="F461" i="1"/>
  <c r="D462" i="1"/>
  <c r="F462" i="1"/>
  <c r="D463" i="1"/>
  <c r="F463" i="1"/>
  <c r="D464" i="1"/>
  <c r="F464" i="1"/>
  <c r="D465" i="1"/>
  <c r="F465" i="1"/>
  <c r="D466" i="1"/>
  <c r="F466" i="1"/>
  <c r="D467" i="1"/>
  <c r="F467" i="1"/>
  <c r="D468" i="1"/>
  <c r="F468" i="1"/>
  <c r="D469" i="1"/>
  <c r="F469" i="1"/>
  <c r="D470" i="1"/>
  <c r="F470" i="1"/>
  <c r="D471" i="1"/>
  <c r="F471" i="1"/>
  <c r="D472" i="1"/>
  <c r="F472" i="1"/>
  <c r="D473" i="1"/>
  <c r="F473" i="1"/>
  <c r="D474" i="1"/>
  <c r="F474" i="1"/>
  <c r="D475" i="1"/>
  <c r="F475" i="1"/>
  <c r="D476" i="1"/>
  <c r="F476" i="1"/>
  <c r="D477" i="1"/>
  <c r="F477" i="1"/>
  <c r="D478" i="1"/>
  <c r="F478" i="1"/>
  <c r="D479" i="1"/>
  <c r="F479" i="1"/>
  <c r="D480" i="1"/>
  <c r="F480" i="1"/>
  <c r="D481" i="1"/>
  <c r="F481" i="1"/>
  <c r="D482" i="1"/>
  <c r="F482" i="1"/>
  <c r="D483" i="1"/>
  <c r="F483" i="1"/>
  <c r="D484" i="1"/>
  <c r="F484" i="1"/>
  <c r="D485" i="1"/>
  <c r="F485" i="1"/>
  <c r="D486" i="1"/>
  <c r="F486" i="1"/>
  <c r="D487" i="1"/>
  <c r="F487" i="1"/>
  <c r="D488" i="1"/>
  <c r="F488" i="1"/>
  <c r="D489" i="1"/>
  <c r="F489" i="1"/>
  <c r="D490" i="1"/>
  <c r="F490" i="1"/>
  <c r="D491" i="1"/>
  <c r="F491" i="1"/>
  <c r="D492" i="1"/>
  <c r="F492" i="1"/>
  <c r="D493" i="1"/>
  <c r="F493" i="1"/>
  <c r="D494" i="1"/>
  <c r="F494" i="1"/>
  <c r="D495" i="1"/>
  <c r="F495" i="1"/>
  <c r="D496" i="1"/>
  <c r="F496" i="1"/>
  <c r="D497" i="1"/>
  <c r="F497" i="1"/>
  <c r="D498" i="1"/>
  <c r="F498" i="1"/>
  <c r="D499" i="1"/>
  <c r="F499" i="1"/>
  <c r="D500" i="1"/>
  <c r="F500" i="1"/>
  <c r="D501" i="1"/>
  <c r="F501" i="1"/>
  <c r="D502" i="1"/>
  <c r="F502" i="1"/>
  <c r="D503" i="1"/>
  <c r="F503" i="1"/>
  <c r="D504" i="1"/>
  <c r="F504" i="1"/>
  <c r="D505" i="1"/>
  <c r="F505" i="1"/>
  <c r="D506" i="1"/>
  <c r="F506" i="1"/>
  <c r="D507" i="1"/>
  <c r="F507" i="1"/>
  <c r="D508" i="1"/>
  <c r="F508" i="1"/>
  <c r="D509" i="1"/>
  <c r="F509" i="1"/>
  <c r="D510" i="1"/>
  <c r="F510" i="1"/>
  <c r="D511" i="1"/>
  <c r="F511" i="1"/>
  <c r="D512" i="1"/>
  <c r="F512" i="1"/>
  <c r="D513" i="1"/>
  <c r="F513" i="1"/>
  <c r="D514" i="1"/>
  <c r="F514" i="1"/>
  <c r="D515" i="1"/>
  <c r="F515" i="1"/>
  <c r="D516" i="1"/>
  <c r="F516" i="1"/>
  <c r="D517" i="1"/>
  <c r="F517" i="1"/>
  <c r="D518" i="1"/>
  <c r="F518" i="1"/>
  <c r="D519" i="1"/>
  <c r="F519" i="1"/>
  <c r="D520" i="1"/>
  <c r="F520" i="1"/>
  <c r="D521" i="1"/>
  <c r="F521" i="1"/>
  <c r="D522" i="1"/>
  <c r="F522" i="1"/>
  <c r="D523" i="1"/>
  <c r="F523" i="1"/>
  <c r="D524" i="1"/>
  <c r="F524" i="1"/>
  <c r="D525" i="1"/>
  <c r="F525" i="1"/>
  <c r="D526" i="1"/>
  <c r="F526" i="1"/>
  <c r="D527" i="1"/>
  <c r="F527" i="1"/>
  <c r="D528" i="1"/>
  <c r="F528" i="1"/>
  <c r="D529" i="1"/>
  <c r="F529" i="1"/>
  <c r="D530" i="1"/>
  <c r="F530" i="1"/>
  <c r="D531" i="1"/>
  <c r="F531" i="1"/>
  <c r="D532" i="1"/>
  <c r="F532" i="1"/>
  <c r="D533" i="1"/>
  <c r="F533" i="1"/>
  <c r="D534" i="1"/>
  <c r="F534" i="1"/>
  <c r="D535" i="1"/>
  <c r="F535" i="1"/>
  <c r="D536" i="1"/>
  <c r="F536" i="1"/>
  <c r="D537" i="1"/>
  <c r="F537" i="1"/>
  <c r="D538" i="1"/>
  <c r="F538" i="1"/>
  <c r="D539" i="1"/>
  <c r="F539" i="1"/>
  <c r="D540" i="1"/>
  <c r="F540" i="1"/>
  <c r="D541" i="1"/>
  <c r="F541" i="1"/>
  <c r="D542" i="1"/>
  <c r="F542" i="1"/>
  <c r="D543" i="1"/>
  <c r="F543" i="1"/>
  <c r="D544" i="1"/>
  <c r="F544" i="1"/>
  <c r="D545" i="1"/>
  <c r="F545" i="1"/>
  <c r="D546" i="1"/>
  <c r="F546" i="1"/>
  <c r="D547" i="1"/>
  <c r="F547" i="1"/>
  <c r="D548" i="1"/>
  <c r="F548" i="1"/>
  <c r="D549" i="1"/>
  <c r="F549" i="1"/>
  <c r="D550" i="1"/>
  <c r="F550" i="1"/>
  <c r="D551" i="1"/>
  <c r="F551" i="1"/>
  <c r="D552" i="1"/>
  <c r="F552" i="1"/>
  <c r="D553" i="1"/>
  <c r="F553" i="1"/>
  <c r="D554" i="1"/>
  <c r="F554" i="1"/>
  <c r="D555" i="1"/>
  <c r="F555" i="1"/>
  <c r="D556" i="1"/>
  <c r="F556" i="1"/>
  <c r="D557" i="1"/>
  <c r="F557" i="1"/>
  <c r="D558" i="1"/>
  <c r="F558" i="1"/>
  <c r="D559" i="1"/>
  <c r="F559" i="1"/>
  <c r="D560" i="1"/>
  <c r="F560" i="1"/>
  <c r="D561" i="1"/>
  <c r="F561" i="1"/>
  <c r="D562" i="1"/>
  <c r="F562" i="1"/>
  <c r="D563" i="1"/>
  <c r="F563" i="1"/>
  <c r="D564" i="1"/>
  <c r="F564" i="1"/>
  <c r="D565" i="1"/>
  <c r="F565" i="1"/>
  <c r="D566" i="1"/>
  <c r="F566" i="1"/>
  <c r="D567" i="1"/>
  <c r="F567" i="1"/>
  <c r="D568" i="1"/>
  <c r="F568" i="1"/>
  <c r="D569" i="1"/>
  <c r="F569" i="1"/>
  <c r="D570" i="1"/>
  <c r="F570" i="1"/>
  <c r="D571" i="1"/>
  <c r="F571" i="1"/>
  <c r="D572" i="1"/>
  <c r="F572" i="1"/>
  <c r="D573" i="1"/>
  <c r="F573" i="1"/>
  <c r="D574" i="1"/>
  <c r="F574" i="1"/>
  <c r="D575" i="1"/>
  <c r="F575" i="1"/>
  <c r="D576" i="1"/>
  <c r="F576" i="1"/>
  <c r="D577" i="1"/>
  <c r="F577" i="1"/>
  <c r="D578" i="1"/>
  <c r="F578" i="1"/>
  <c r="D579" i="1"/>
  <c r="F579" i="1"/>
  <c r="D580" i="1"/>
  <c r="F580" i="1"/>
  <c r="D581" i="1"/>
  <c r="F581" i="1"/>
  <c r="D582" i="1"/>
  <c r="F582" i="1"/>
  <c r="D583" i="1"/>
  <c r="F583" i="1"/>
  <c r="D584" i="1"/>
  <c r="F584" i="1"/>
  <c r="D585" i="1"/>
  <c r="F585" i="1"/>
  <c r="D586" i="1"/>
  <c r="F586" i="1"/>
  <c r="D587" i="1"/>
  <c r="F587" i="1"/>
  <c r="D588" i="1"/>
  <c r="F588" i="1"/>
  <c r="D589" i="1"/>
  <c r="F589" i="1"/>
  <c r="D590" i="1"/>
  <c r="F590" i="1"/>
  <c r="D591" i="1"/>
  <c r="F591" i="1"/>
  <c r="D592" i="1"/>
  <c r="F592" i="1"/>
  <c r="D593" i="1"/>
  <c r="F593" i="1"/>
  <c r="D594" i="1"/>
  <c r="F594" i="1"/>
  <c r="D595" i="1"/>
  <c r="F595" i="1"/>
  <c r="D596" i="1"/>
  <c r="F596" i="1"/>
  <c r="D597" i="1"/>
  <c r="F597" i="1"/>
  <c r="D598" i="1"/>
  <c r="F598" i="1"/>
  <c r="D599" i="1"/>
  <c r="F599" i="1"/>
  <c r="D600" i="1"/>
  <c r="F600" i="1"/>
  <c r="D601" i="1"/>
  <c r="F601" i="1"/>
  <c r="D602" i="1"/>
  <c r="F602" i="1"/>
  <c r="D603" i="1"/>
  <c r="F603" i="1"/>
  <c r="D604" i="1"/>
  <c r="F604" i="1"/>
  <c r="D605" i="1"/>
  <c r="F605" i="1"/>
  <c r="D606" i="1"/>
  <c r="F606" i="1"/>
  <c r="D607" i="1"/>
  <c r="F607" i="1"/>
  <c r="D608" i="1"/>
  <c r="F608" i="1"/>
  <c r="D609" i="1"/>
  <c r="F609" i="1"/>
  <c r="D610" i="1"/>
  <c r="F610" i="1"/>
  <c r="D611" i="1"/>
  <c r="F611" i="1"/>
  <c r="D612" i="1"/>
  <c r="F612" i="1"/>
  <c r="D613" i="1"/>
  <c r="F613" i="1"/>
  <c r="D614" i="1"/>
  <c r="F614" i="1"/>
  <c r="D615" i="1"/>
  <c r="F615" i="1"/>
  <c r="D616" i="1"/>
  <c r="F616" i="1"/>
  <c r="D617" i="1"/>
  <c r="F617" i="1"/>
  <c r="D618" i="1"/>
  <c r="F618" i="1"/>
  <c r="D619" i="1"/>
  <c r="F619" i="1"/>
  <c r="D620" i="1"/>
  <c r="F620" i="1"/>
  <c r="D621" i="1"/>
  <c r="F621" i="1"/>
  <c r="D622" i="1"/>
  <c r="F622" i="1"/>
  <c r="D623" i="1"/>
  <c r="F623" i="1"/>
  <c r="D624" i="1"/>
  <c r="F624" i="1"/>
  <c r="D625" i="1"/>
  <c r="F625" i="1"/>
  <c r="D626" i="1"/>
  <c r="F626" i="1"/>
  <c r="D627" i="1"/>
  <c r="F627" i="1"/>
  <c r="D628" i="1"/>
  <c r="F628" i="1"/>
  <c r="D629" i="1"/>
  <c r="F629" i="1"/>
  <c r="D630" i="1"/>
  <c r="F630" i="1"/>
  <c r="D631" i="1"/>
  <c r="F631" i="1"/>
  <c r="D632" i="1"/>
  <c r="F632" i="1"/>
  <c r="D633" i="1"/>
  <c r="F633" i="1"/>
  <c r="D634" i="1"/>
  <c r="F634" i="1"/>
  <c r="D635" i="1"/>
  <c r="F635" i="1"/>
  <c r="D636" i="1"/>
  <c r="F636" i="1"/>
  <c r="D637" i="1"/>
  <c r="F637" i="1"/>
  <c r="D638" i="1"/>
  <c r="F638" i="1"/>
  <c r="D639" i="1"/>
  <c r="F639" i="1"/>
  <c r="D640" i="1"/>
  <c r="F640" i="1"/>
  <c r="D641" i="1"/>
  <c r="F641" i="1"/>
  <c r="D642" i="1"/>
  <c r="F642" i="1"/>
  <c r="D643" i="1"/>
  <c r="F643" i="1"/>
  <c r="D644" i="1"/>
  <c r="F644" i="1"/>
  <c r="D645" i="1"/>
  <c r="F645" i="1"/>
  <c r="D646" i="1"/>
  <c r="F646" i="1"/>
  <c r="D647" i="1"/>
  <c r="F647" i="1"/>
  <c r="D648" i="1"/>
  <c r="F648" i="1"/>
  <c r="D649" i="1"/>
  <c r="F649" i="1"/>
  <c r="D650" i="1"/>
  <c r="F650" i="1"/>
  <c r="D651" i="1"/>
  <c r="F651" i="1"/>
  <c r="D652" i="1"/>
  <c r="F652" i="1"/>
  <c r="D653" i="1"/>
  <c r="F653" i="1"/>
  <c r="D654" i="1"/>
  <c r="F654" i="1"/>
  <c r="D655" i="1"/>
  <c r="F655" i="1"/>
  <c r="D656" i="1"/>
  <c r="F656" i="1"/>
  <c r="D657" i="1"/>
  <c r="F657" i="1"/>
  <c r="D658" i="1"/>
  <c r="F658" i="1"/>
  <c r="D659" i="1"/>
  <c r="F659" i="1"/>
  <c r="D660" i="1"/>
  <c r="F660" i="1"/>
  <c r="D661" i="1"/>
  <c r="F661" i="1"/>
  <c r="D662" i="1"/>
  <c r="F662" i="1"/>
  <c r="D663" i="1"/>
  <c r="F663" i="1"/>
  <c r="D664" i="1"/>
  <c r="F664" i="1"/>
  <c r="D665" i="1"/>
  <c r="F665" i="1"/>
  <c r="D666" i="1"/>
  <c r="F666" i="1"/>
  <c r="D667" i="1"/>
  <c r="F667" i="1"/>
  <c r="D668" i="1"/>
  <c r="F668" i="1"/>
  <c r="D669" i="1"/>
  <c r="F669" i="1"/>
  <c r="D670" i="1"/>
  <c r="F670" i="1"/>
  <c r="D671" i="1"/>
  <c r="F671" i="1"/>
  <c r="D672" i="1"/>
  <c r="F672" i="1"/>
  <c r="D673" i="1"/>
  <c r="F673" i="1"/>
  <c r="D674" i="1"/>
  <c r="F674" i="1"/>
  <c r="D675" i="1"/>
  <c r="F675" i="1"/>
  <c r="D676" i="1"/>
  <c r="F676" i="1"/>
  <c r="D677" i="1"/>
  <c r="F677" i="1"/>
  <c r="D678" i="1"/>
  <c r="F678" i="1"/>
  <c r="D679" i="1"/>
  <c r="F679" i="1"/>
  <c r="D680" i="1"/>
  <c r="F680" i="1"/>
  <c r="D681" i="1"/>
  <c r="F681" i="1"/>
  <c r="D682" i="1"/>
  <c r="F682" i="1"/>
  <c r="D683" i="1"/>
  <c r="F683" i="1"/>
  <c r="D684" i="1"/>
  <c r="F684" i="1"/>
  <c r="D685" i="1"/>
  <c r="F685" i="1"/>
  <c r="D686" i="1"/>
  <c r="F686" i="1"/>
  <c r="D687" i="1"/>
  <c r="F687" i="1"/>
  <c r="D688" i="1"/>
  <c r="F688" i="1"/>
  <c r="D689" i="1"/>
  <c r="F689" i="1"/>
  <c r="D690" i="1"/>
  <c r="F690" i="1"/>
  <c r="D691" i="1"/>
  <c r="F691" i="1"/>
  <c r="D692" i="1"/>
  <c r="F692" i="1"/>
  <c r="D693" i="1"/>
  <c r="F693" i="1"/>
  <c r="D694" i="1"/>
  <c r="F694" i="1"/>
  <c r="D695" i="1"/>
  <c r="F695" i="1"/>
  <c r="D696" i="1"/>
  <c r="F696" i="1"/>
  <c r="D697" i="1"/>
  <c r="F697" i="1"/>
  <c r="D698" i="1"/>
  <c r="F698" i="1"/>
  <c r="D699" i="1"/>
  <c r="F699" i="1"/>
  <c r="D700" i="1"/>
  <c r="F700" i="1"/>
  <c r="D701" i="1"/>
  <c r="F701" i="1"/>
  <c r="D702" i="1"/>
  <c r="F702" i="1"/>
  <c r="D703" i="1"/>
  <c r="F703" i="1"/>
  <c r="D704" i="1"/>
  <c r="F704" i="1"/>
  <c r="D705" i="1"/>
  <c r="F705" i="1"/>
  <c r="D706" i="1"/>
  <c r="F706" i="1"/>
  <c r="D707" i="1"/>
  <c r="F707" i="1"/>
  <c r="D708" i="1"/>
  <c r="F708" i="1"/>
  <c r="D709" i="1"/>
  <c r="F709" i="1"/>
  <c r="D710" i="1"/>
  <c r="F710" i="1"/>
  <c r="D711" i="1"/>
  <c r="F711" i="1"/>
  <c r="D712" i="1"/>
  <c r="F712" i="1"/>
  <c r="D713" i="1"/>
  <c r="F713" i="1"/>
  <c r="D714" i="1"/>
  <c r="F714" i="1"/>
  <c r="D715" i="1"/>
  <c r="F715" i="1"/>
  <c r="D716" i="1"/>
  <c r="F716" i="1"/>
  <c r="D717" i="1"/>
  <c r="F717" i="1"/>
  <c r="D718" i="1"/>
  <c r="F718" i="1"/>
  <c r="D719" i="1"/>
  <c r="F719" i="1"/>
  <c r="D720" i="1"/>
  <c r="F720" i="1"/>
  <c r="D721" i="1"/>
  <c r="F721" i="1"/>
  <c r="D722" i="1"/>
  <c r="F722" i="1"/>
  <c r="D723" i="1"/>
  <c r="F723" i="1"/>
  <c r="D724" i="1"/>
  <c r="F724" i="1"/>
  <c r="D725" i="1"/>
  <c r="F725" i="1"/>
  <c r="D726" i="1"/>
  <c r="F726" i="1"/>
  <c r="D727" i="1"/>
  <c r="F727" i="1"/>
  <c r="D728" i="1"/>
  <c r="F728" i="1"/>
  <c r="D729" i="1"/>
  <c r="F729" i="1"/>
  <c r="D730" i="1"/>
  <c r="F730" i="1"/>
  <c r="D731" i="1"/>
  <c r="F731" i="1"/>
  <c r="D732" i="1"/>
  <c r="F732" i="1"/>
  <c r="D733" i="1"/>
  <c r="F733" i="1"/>
  <c r="D734" i="1"/>
  <c r="F734" i="1"/>
  <c r="D735" i="1"/>
  <c r="F735" i="1"/>
  <c r="D736" i="1"/>
  <c r="F736" i="1"/>
  <c r="D737" i="1"/>
  <c r="F737" i="1"/>
  <c r="D738" i="1"/>
  <c r="F738" i="1"/>
  <c r="D739" i="1"/>
  <c r="F739" i="1"/>
  <c r="D740" i="1"/>
  <c r="F740" i="1"/>
  <c r="D741" i="1"/>
  <c r="F741" i="1"/>
  <c r="D742" i="1"/>
  <c r="F742" i="1"/>
  <c r="D743" i="1"/>
  <c r="F743" i="1"/>
  <c r="D744" i="1"/>
  <c r="F744" i="1"/>
  <c r="D745" i="1"/>
  <c r="F745" i="1"/>
  <c r="D746" i="1"/>
  <c r="F746" i="1"/>
  <c r="D747" i="1"/>
  <c r="F747" i="1"/>
  <c r="D748" i="1"/>
  <c r="F748" i="1"/>
  <c r="D749" i="1"/>
  <c r="F749" i="1"/>
  <c r="D750" i="1"/>
  <c r="F750" i="1"/>
  <c r="D751" i="1"/>
  <c r="F751" i="1"/>
  <c r="D752" i="1"/>
  <c r="F752" i="1"/>
  <c r="D753" i="1"/>
  <c r="F753" i="1"/>
  <c r="D754" i="1"/>
  <c r="F754" i="1"/>
  <c r="D755" i="1"/>
  <c r="F755" i="1"/>
  <c r="D756" i="1"/>
  <c r="F756" i="1"/>
  <c r="D757" i="1"/>
  <c r="F757" i="1"/>
  <c r="D758" i="1"/>
  <c r="F758" i="1"/>
  <c r="D759" i="1"/>
  <c r="F759" i="1"/>
  <c r="D760" i="1"/>
  <c r="F760" i="1"/>
  <c r="D761" i="1"/>
  <c r="F761" i="1"/>
  <c r="D762" i="1"/>
  <c r="F762" i="1"/>
  <c r="D763" i="1"/>
  <c r="F763" i="1"/>
  <c r="D764" i="1"/>
  <c r="F764" i="1"/>
  <c r="D765" i="1"/>
  <c r="F765" i="1"/>
  <c r="D766" i="1"/>
  <c r="F766" i="1"/>
  <c r="D767" i="1"/>
  <c r="F767" i="1"/>
  <c r="D768" i="1"/>
  <c r="F768" i="1"/>
  <c r="D769" i="1"/>
  <c r="F769" i="1"/>
  <c r="D770" i="1"/>
  <c r="F770" i="1"/>
  <c r="D771" i="1"/>
  <c r="F771" i="1"/>
  <c r="D772" i="1"/>
  <c r="F772" i="1"/>
  <c r="D773" i="1"/>
  <c r="F773" i="1"/>
  <c r="D774" i="1"/>
  <c r="F774" i="1"/>
  <c r="D775" i="1"/>
  <c r="F775" i="1"/>
  <c r="D776" i="1"/>
  <c r="F776" i="1"/>
  <c r="D777" i="1"/>
  <c r="F777" i="1"/>
  <c r="D778" i="1"/>
  <c r="F778" i="1"/>
  <c r="D779" i="1"/>
  <c r="F779" i="1"/>
  <c r="D780" i="1"/>
  <c r="F780" i="1"/>
  <c r="D781" i="1"/>
  <c r="F781" i="1"/>
  <c r="D782" i="1"/>
  <c r="F782" i="1"/>
  <c r="D783" i="1"/>
  <c r="F783" i="1"/>
  <c r="D784" i="1"/>
  <c r="F784" i="1"/>
  <c r="D785" i="1"/>
  <c r="F785" i="1"/>
  <c r="D786" i="1"/>
  <c r="F786" i="1"/>
  <c r="D787" i="1"/>
  <c r="F787" i="1"/>
  <c r="D788" i="1"/>
  <c r="F788" i="1"/>
  <c r="D789" i="1"/>
  <c r="F789" i="1"/>
  <c r="D790" i="1"/>
  <c r="F790" i="1"/>
  <c r="D791" i="1"/>
  <c r="F791" i="1"/>
  <c r="D792" i="1"/>
  <c r="F792" i="1"/>
  <c r="D793" i="1"/>
  <c r="F793" i="1"/>
  <c r="D794" i="1"/>
  <c r="F794" i="1"/>
  <c r="D795" i="1"/>
  <c r="F795" i="1"/>
  <c r="D796" i="1"/>
  <c r="F796" i="1"/>
  <c r="D797" i="1"/>
  <c r="F797" i="1"/>
  <c r="D798" i="1"/>
  <c r="F798" i="1"/>
  <c r="D799" i="1"/>
  <c r="F799" i="1"/>
  <c r="D800" i="1"/>
  <c r="F800" i="1"/>
  <c r="D801" i="1"/>
  <c r="F801" i="1"/>
</calcChain>
</file>

<file path=xl/sharedStrings.xml><?xml version="1.0" encoding="utf-8"?>
<sst xmlns="http://schemas.openxmlformats.org/spreadsheetml/2006/main" count="7882" uniqueCount="4784">
  <si>
    <t>Gène (HGNC)</t>
  </si>
  <si>
    <t>Gène (Autre nom)</t>
  </si>
  <si>
    <t>HGNC Ref</t>
  </si>
  <si>
    <t>Click for HGNC</t>
  </si>
  <si>
    <t>OMIM (Gene)</t>
  </si>
  <si>
    <t>Click for OMIM</t>
  </si>
  <si>
    <t>Descriptions Phenotypes (OMIM Morbid)</t>
  </si>
  <si>
    <t>Autres Centres</t>
  </si>
  <si>
    <t>Gène à investiguer</t>
  </si>
  <si>
    <t>Découvertes fortuites autorisées</t>
  </si>
  <si>
    <t>Retard non syndromique</t>
  </si>
  <si>
    <t>Retard syndromique</t>
  </si>
  <si>
    <t>Retard + anomalies cérébrales</t>
  </si>
  <si>
    <t>Encephalopathie</t>
  </si>
  <si>
    <t>Metabolique</t>
  </si>
  <si>
    <t>Pas de retard/syndromique</t>
  </si>
  <si>
    <t>Cardiomyopathie</t>
  </si>
  <si>
    <t>Neuro</t>
  </si>
  <si>
    <t>A2ML1</t>
  </si>
  <si>
    <t>HGNC:23336</t>
  </si>
  <si>
    <t>No OMIM phenotype</t>
  </si>
  <si>
    <t>UMC Radboud (NL)</t>
  </si>
  <si>
    <t>x</t>
  </si>
  <si>
    <t>ABCC9</t>
  </si>
  <si>
    <t>HGNC:60</t>
  </si>
  <si>
    <t>Atrial fibrillation, familial, 12 ; Cardiomyopathy, dilated, 1O ; Hypertrichotic osteochondrodysplasia</t>
  </si>
  <si>
    <t>ABCD1</t>
  </si>
  <si>
    <t>HGNC:61</t>
  </si>
  <si>
    <t>Adrenoleukodystrophy ; Adrenomyeloneuropathy, adult</t>
  </si>
  <si>
    <t>X</t>
  </si>
  <si>
    <t>ABCD4</t>
  </si>
  <si>
    <t>HGNC:68</t>
  </si>
  <si>
    <t>Methylmalonic aciduria and homocystinuria, cblJ type</t>
  </si>
  <si>
    <t>ABHD5</t>
  </si>
  <si>
    <t>HGNC:21396</t>
  </si>
  <si>
    <t>Chanarin-Dorfman syndrome</t>
  </si>
  <si>
    <t>ACAD9</t>
  </si>
  <si>
    <t>HGNC:21497</t>
  </si>
  <si>
    <t>Mitochondrial complex I deficiency due to ACAD9 deficiency</t>
  </si>
  <si>
    <t>ACO2</t>
  </si>
  <si>
    <t>HGNC:118</t>
  </si>
  <si>
    <t>?Optic atrophy 9 ; Infantile cerebellar-retinal degeneration</t>
  </si>
  <si>
    <t>ACOX1</t>
  </si>
  <si>
    <t>HGNC:119</t>
  </si>
  <si>
    <t>Peroxisomal acyl-CoA oxidase deficiency</t>
  </si>
  <si>
    <t>ACSF3</t>
  </si>
  <si>
    <t>HGNC:27288</t>
  </si>
  <si>
    <t>Combined malonic and methylmalonic aciduria</t>
  </si>
  <si>
    <t>ACSL4</t>
  </si>
  <si>
    <t>HGNC:3571</t>
  </si>
  <si>
    <t>Mental retardation, X-linked 63</t>
  </si>
  <si>
    <t>ACTB</t>
  </si>
  <si>
    <t>HGNC:132</t>
  </si>
  <si>
    <t>?Dystonia, juvenile-onset ; Baraitser-Winter syndrome 1</t>
  </si>
  <si>
    <t>ACTG1</t>
  </si>
  <si>
    <t>HGNC:144</t>
  </si>
  <si>
    <t>Baraitser-Winter syndrome 2 ; Deafness, autosomal dominant 20/26</t>
  </si>
  <si>
    <t>ACY1</t>
  </si>
  <si>
    <t>HGNC:177</t>
  </si>
  <si>
    <t>Aminoacylase 1 deficiency</t>
  </si>
  <si>
    <t>ADAR</t>
  </si>
  <si>
    <t>HGNC:225</t>
  </si>
  <si>
    <t>Aicardi-Goutieres syndrome 6 ; Dyschromatosis symmetrica hereditaria</t>
  </si>
  <si>
    <t>ADAT3</t>
  </si>
  <si>
    <t>HGNC:25151</t>
  </si>
  <si>
    <t>Mental retardation, autosomal recessive 36</t>
  </si>
  <si>
    <t>COQ8A</t>
  </si>
  <si>
    <t>ADCK3</t>
  </si>
  <si>
    <t>HGNC:16812</t>
  </si>
  <si>
    <t>Coenzyme Q10 deficiency, primary, 4</t>
  </si>
  <si>
    <t>ADGRG1</t>
  </si>
  <si>
    <t>HGNC:4512</t>
  </si>
  <si>
    <t>Polymicrogyria, bilateral frontoparietal ; Polymicrogyria, bilateral perisylvian</t>
  </si>
  <si>
    <t>ADK</t>
  </si>
  <si>
    <t>HGNC:257</t>
  </si>
  <si>
    <t>Hypermethioninemia due to adenosine kinase deficiency</t>
  </si>
  <si>
    <t>ADNP</t>
  </si>
  <si>
    <t>HGNC:15766</t>
  </si>
  <si>
    <t>Helsmoortel-van der Aa syndrome</t>
  </si>
  <si>
    <t>ADSL</t>
  </si>
  <si>
    <t>HGNC:291</t>
  </si>
  <si>
    <t>Adenylosuccinase deficiency</t>
  </si>
  <si>
    <t>AFF2</t>
  </si>
  <si>
    <t>HGNC:3776</t>
  </si>
  <si>
    <t>Mental retardation, X-linked, FRAXE type</t>
  </si>
  <si>
    <t>AGA</t>
  </si>
  <si>
    <t>HGNC:318</t>
  </si>
  <si>
    <t>Aspartylglucosaminuria</t>
  </si>
  <si>
    <t>AGO2</t>
  </si>
  <si>
    <t>HGNC:3263</t>
  </si>
  <si>
    <t>AGPAT2</t>
  </si>
  <si>
    <t>HGNC:325</t>
  </si>
  <si>
    <t>Lipodystrophy, congenital generalized, type 1</t>
  </si>
  <si>
    <t>AHCY</t>
  </si>
  <si>
    <t>HGNC:343</t>
  </si>
  <si>
    <t>Hypermethioninemia with deficiency of S-adenosylhomocysteine hydrolase</t>
  </si>
  <si>
    <t>AHDC1</t>
  </si>
  <si>
    <t>HGNC:25230</t>
  </si>
  <si>
    <t>Xia-Gibbs syndrome</t>
  </si>
  <si>
    <t>AHI1</t>
  </si>
  <si>
    <t>HGNC:21575</t>
  </si>
  <si>
    <t>Joubert syndrome-3</t>
  </si>
  <si>
    <t>AIFM1</t>
  </si>
  <si>
    <t>HGNC:8768</t>
  </si>
  <si>
    <t>Combined oxidative phosphorylation deficiency 6 ; Cowchock syndrome ; Deafness, X-linked 5</t>
  </si>
  <si>
    <t>AIMP1</t>
  </si>
  <si>
    <t>HGNC:10648</t>
  </si>
  <si>
    <t>Leukodystrophy, hypomyelinating, 3</t>
  </si>
  <si>
    <t>AKT3</t>
  </si>
  <si>
    <t>HGNC:393</t>
  </si>
  <si>
    <t>Megalencephaly-polymicrogyria-polydactyly-hydrocephalus syndrome 2</t>
  </si>
  <si>
    <t>ALDH18A1</t>
  </si>
  <si>
    <t>HGNC:9722</t>
  </si>
  <si>
    <t>Cutis laxa, autosomal dominant 3 ; Cutis laxa, autosomal recessive, type IIIA ; Spastic paraplegia 9A, autosomal dominant ; Spastic paraplegia 9B, autosomal recessive</t>
  </si>
  <si>
    <t>ALDH3A2</t>
  </si>
  <si>
    <t>HGNC:403</t>
  </si>
  <si>
    <t>Sjogren-Larsson syndrome</t>
  </si>
  <si>
    <t>ALDH4A1</t>
  </si>
  <si>
    <t>HGNC:406</t>
  </si>
  <si>
    <t>Hyperprolinemia, type II</t>
  </si>
  <si>
    <t>ALDH5A1</t>
  </si>
  <si>
    <t>HGNC:408</t>
  </si>
  <si>
    <t>Succinic semialdehyde dehydrogenase deficiency</t>
  </si>
  <si>
    <t>ALDH7A1</t>
  </si>
  <si>
    <t>HGNC:877</t>
  </si>
  <si>
    <t>Epilepsy, pyridoxine-dependent</t>
  </si>
  <si>
    <t>ALG1</t>
  </si>
  <si>
    <t>HGNC:18294</t>
  </si>
  <si>
    <t>Congenital disorder of glycosylation, type Ik</t>
  </si>
  <si>
    <t>ALG12</t>
  </si>
  <si>
    <t>HGNC:19358</t>
  </si>
  <si>
    <t>Congenital disorder of glycosylation, type Ig</t>
  </si>
  <si>
    <t>ALG13</t>
  </si>
  <si>
    <t>HGNC:30881</t>
  </si>
  <si>
    <t>Epileptic encephalopathy, early infantile, 36</t>
  </si>
  <si>
    <t>ALG2</t>
  </si>
  <si>
    <t>HGNC:23159</t>
  </si>
  <si>
    <t>?Congenital disorder of glycosylation, type Ii ; Myasthenic syndrome, congenital, 14, with tubular aggregates</t>
  </si>
  <si>
    <t>ALG3</t>
  </si>
  <si>
    <t>HGNC:23056</t>
  </si>
  <si>
    <t>Congenital disorder of glycosylation, type Id</t>
  </si>
  <si>
    <t>ALG6</t>
  </si>
  <si>
    <t>HGNC:23157</t>
  </si>
  <si>
    <t>Congenital disorder of glycosylation, type Ic</t>
  </si>
  <si>
    <t>ALG9</t>
  </si>
  <si>
    <t>HGNC:15672</t>
  </si>
  <si>
    <t>Congenital disorder of glycosylation, type Il ; Gillessen-Kaesbach-Nishimura syndrome</t>
  </si>
  <si>
    <t>ALMS1</t>
  </si>
  <si>
    <t>HGNC:428</t>
  </si>
  <si>
    <t>Alstrom syndrome</t>
  </si>
  <si>
    <t>ALPL</t>
  </si>
  <si>
    <t>HGNC:438</t>
  </si>
  <si>
    <t>Hypophosphatasia, adult ; Hypophosphatasia, childhood ; Hypophosphatasia, infantile ; Odontohypophosphatasia</t>
  </si>
  <si>
    <t>ALX1</t>
  </si>
  <si>
    <t>HGNC:1494</t>
  </si>
  <si>
    <t>?Frontonasal dysplasia 3</t>
  </si>
  <si>
    <t>ALX4</t>
  </si>
  <si>
    <t>HGNC:450</t>
  </si>
  <si>
    <t>Frontonasal dysplasia 2 ; Parietal foramina 2 ; Craniosynostosis 5, susceptibility to</t>
  </si>
  <si>
    <t>AMPD2</t>
  </si>
  <si>
    <t>HGNC:469</t>
  </si>
  <si>
    <t>?Spastic paraplegia 63 ; Pontocerebellar hypoplasia, type 9</t>
  </si>
  <si>
    <t>AMT</t>
  </si>
  <si>
    <t>HGNC:473</t>
  </si>
  <si>
    <t>Glycine encephalopathy</t>
  </si>
  <si>
    <t>ANK3</t>
  </si>
  <si>
    <t>HGNC:494</t>
  </si>
  <si>
    <t>?Mental retardation, autosomal recessive, 37</t>
  </si>
  <si>
    <t>ANKRD11</t>
  </si>
  <si>
    <t>HGNC:21316</t>
  </si>
  <si>
    <t>KBG syndrome</t>
  </si>
  <si>
    <t>ANO10</t>
  </si>
  <si>
    <t>HGNC:25519</t>
  </si>
  <si>
    <t>Spinocerebellar ataxia, autosomal recessive 10</t>
  </si>
  <si>
    <t>ANTXR1</t>
  </si>
  <si>
    <t>HGNC:21014</t>
  </si>
  <si>
    <t>GAPO syndrome ; Hemangioma, capillary infantile, susceptibility to</t>
  </si>
  <si>
    <t>x?</t>
  </si>
  <si>
    <t>AP1S2</t>
  </si>
  <si>
    <t>HGNC:560</t>
  </si>
  <si>
    <t>Mental retardation, X-linked syndromic 5</t>
  </si>
  <si>
    <t>AP4B1</t>
  </si>
  <si>
    <t>HGNC:572</t>
  </si>
  <si>
    <t>Spastic paraplegia 47, autosomal recessive</t>
  </si>
  <si>
    <t>AP4E1</t>
  </si>
  <si>
    <t>HGNC:573</t>
  </si>
  <si>
    <t>Spastic paraplegia 51, autosomal recessive ; Stuttering, familial persistent, 1</t>
  </si>
  <si>
    <t>AP4M1</t>
  </si>
  <si>
    <t>HGNC:574</t>
  </si>
  <si>
    <t>Spastic paraplegia 50, autosomal recessive</t>
  </si>
  <si>
    <t>AP4S1</t>
  </si>
  <si>
    <t>HGNC:575</t>
  </si>
  <si>
    <t>Spastic paraplegia 52, autosomal recessive</t>
  </si>
  <si>
    <t>APTX</t>
  </si>
  <si>
    <t>HGNC:15984</t>
  </si>
  <si>
    <t>Ataxia, early-onset, with oculomotor apraxia and hypoalbuminemia</t>
  </si>
  <si>
    <t>ARFGEF2</t>
  </si>
  <si>
    <t>HGNC:15853</t>
  </si>
  <si>
    <t>Periventricular heterotopia with microcephaly</t>
  </si>
  <si>
    <t>ARG1</t>
  </si>
  <si>
    <t>HGNC:663</t>
  </si>
  <si>
    <t>Argininemia</t>
  </si>
  <si>
    <t>ARHGAP31</t>
  </si>
  <si>
    <t>HGNC:29216</t>
  </si>
  <si>
    <t>Adams-Oliver syndrome 1</t>
  </si>
  <si>
    <t>ARHGEF6</t>
  </si>
  <si>
    <t>HGNC:685</t>
  </si>
  <si>
    <t>Mental retardation, X-linked 46</t>
  </si>
  <si>
    <t>ARHGEF9</t>
  </si>
  <si>
    <t>HGNC:14561</t>
  </si>
  <si>
    <t>Epileptic encephalopathy, early infantile, 8</t>
  </si>
  <si>
    <t>UMC Radboud (NL) ; VKGL Nijmegen (NL)</t>
  </si>
  <si>
    <t>ARID1A</t>
  </si>
  <si>
    <t>HGNC:11110</t>
  </si>
  <si>
    <t>Coffin-Siris syndrome 2</t>
  </si>
  <si>
    <t>ARID1B</t>
  </si>
  <si>
    <t>HGNC:18040</t>
  </si>
  <si>
    <t>Coffin-Siris syndrome 1</t>
  </si>
  <si>
    <t>UMC Radboud (NL) ; ErasmusMC Rotterdam (NL) ; VKGL Nijmegen (NL)</t>
  </si>
  <si>
    <t>ARID2</t>
  </si>
  <si>
    <t>HGNC:18037</t>
  </si>
  <si>
    <t>ARL13B</t>
  </si>
  <si>
    <t>HGNC:25419</t>
  </si>
  <si>
    <t>Joubert syndrome 8</t>
  </si>
  <si>
    <t>ARL6</t>
  </si>
  <si>
    <t>HGNC:13210</t>
  </si>
  <si>
    <t>?Retinitis pigmentosa 55 ; Bardet-Biedl syndrome 3 ; Bardet-Biedl syndrome 1, modifier of</t>
  </si>
  <si>
    <t>ARSE</t>
  </si>
  <si>
    <t>HGNC:719</t>
  </si>
  <si>
    <t>Chondrodysplasia punctata, X-linked recessive</t>
  </si>
  <si>
    <t>ARX</t>
  </si>
  <si>
    <t>HGNC:18060</t>
  </si>
  <si>
    <t>Epileptic encephalopathy, early infantile, 1 ; Hydranencephaly with abnormal genitalia ; Lissencephaly, X-linked 2 ; Mental retardation, X-linked 29 and others ; Partington syndrome ; Proud syndrome</t>
  </si>
  <si>
    <t>ASL</t>
  </si>
  <si>
    <t>HGNC:746</t>
  </si>
  <si>
    <t>Argininosuccinic aciduria</t>
  </si>
  <si>
    <t>ASNS</t>
  </si>
  <si>
    <t>HGNC:753</t>
  </si>
  <si>
    <t>Asparagine synthetase deficiency</t>
  </si>
  <si>
    <t>ASPA</t>
  </si>
  <si>
    <t>HGNC:756</t>
  </si>
  <si>
    <t>Canavan disease</t>
  </si>
  <si>
    <t>ASPM</t>
  </si>
  <si>
    <t>HGNC:19048</t>
  </si>
  <si>
    <t>Microcephaly 5, primary, autosomal recessive</t>
  </si>
  <si>
    <t>ASXL1</t>
  </si>
  <si>
    <t>HGNC:18318</t>
  </si>
  <si>
    <t>Bohring-Opitz syndrome ; Myelodysplastic syndrome, somatic</t>
  </si>
  <si>
    <t>ASXL3</t>
  </si>
  <si>
    <t>HGNC:29357</t>
  </si>
  <si>
    <t>Bainbridge-Ropers syndrome</t>
  </si>
  <si>
    <t>ATIC</t>
  </si>
  <si>
    <t>HGNC:794</t>
  </si>
  <si>
    <t>AICA-ribosiduria due to ATIC deficiency</t>
  </si>
  <si>
    <t>ATP1A3</t>
  </si>
  <si>
    <t>HGNC:801</t>
  </si>
  <si>
    <t>Alternating hemiplegia of childhood 2 ; CAPOS syndrome ; Dystonia-12</t>
  </si>
  <si>
    <t>ATP6AP2</t>
  </si>
  <si>
    <t>HGNC:18305</t>
  </si>
  <si>
    <t>?Mental retardation, X-linked, syndromic, Hedera type ; ?Parkinsonism with spasticity, X-linked</t>
  </si>
  <si>
    <t>ATP6V0A2</t>
  </si>
  <si>
    <t>HGNC:18481</t>
  </si>
  <si>
    <t>Cutis laxa, autosomal recessive, type IIA ; Wrinkly skin syndrome</t>
  </si>
  <si>
    <t>ATP7A</t>
  </si>
  <si>
    <t>HGNC:869</t>
  </si>
  <si>
    <t>Menkes disease ; Occipital horn syndrome ; Spinal muscular atrophy, distal, X-linked 3</t>
  </si>
  <si>
    <t>ATP8A2</t>
  </si>
  <si>
    <t>HGNC:13533</t>
  </si>
  <si>
    <t>?Cerebellar ataxia, mental retardation, and dysequilibrium syndrome 4</t>
  </si>
  <si>
    <t>ATR</t>
  </si>
  <si>
    <t>HGNC:882</t>
  </si>
  <si>
    <t>?Cutaneous telangiectasia and cancer syndrome, familial ; Seckel syndrome 1</t>
  </si>
  <si>
    <t>ATRIP</t>
  </si>
  <si>
    <t>HGNC:33499</t>
  </si>
  <si>
    <t>ATRX</t>
  </si>
  <si>
    <t>HGNC:886</t>
  </si>
  <si>
    <t>Alpha-thalassemia myelodysplasia syndrome, somatic ; Alpha-thalassemia/mental retardation syndrome ; Mental retardation-hypotonic facies syndrome, X-linked</t>
  </si>
  <si>
    <t>AUH</t>
  </si>
  <si>
    <t>HGNC:890</t>
  </si>
  <si>
    <t>3-methylglutaconic aciduria, type I</t>
  </si>
  <si>
    <t>AUTS2</t>
  </si>
  <si>
    <t>HGNC:14262</t>
  </si>
  <si>
    <t>Mental retardation, autosomal dominant 26</t>
  </si>
  <si>
    <t>UMC Radboud (NL) ; ErasmusMC Rotterdam (NL)</t>
  </si>
  <si>
    <t>B3GLCT</t>
  </si>
  <si>
    <t>HGNC:20207</t>
  </si>
  <si>
    <t>Peters-plus syndrome</t>
  </si>
  <si>
    <t>B4GALT1</t>
  </si>
  <si>
    <t>HGNC:924</t>
  </si>
  <si>
    <t>Congenital disorder of glycosylation, type IId</t>
  </si>
  <si>
    <t>B4GALT7</t>
  </si>
  <si>
    <t>HGNC:930</t>
  </si>
  <si>
    <t>Ehlers-Danlos syndrome with short stature and limb anomalies</t>
  </si>
  <si>
    <t>BBS1</t>
  </si>
  <si>
    <t>HGNC:966</t>
  </si>
  <si>
    <t>Bardet-Biedl syndrome 1</t>
  </si>
  <si>
    <t>BBS10</t>
  </si>
  <si>
    <t>HGNC:26291</t>
  </si>
  <si>
    <t>Bardet-Biedl syndrome 10</t>
  </si>
  <si>
    <t>BBS12</t>
  </si>
  <si>
    <t>HGNC:26648</t>
  </si>
  <si>
    <t>Bardet-Biedl syndrome 12</t>
  </si>
  <si>
    <t>BBS2</t>
  </si>
  <si>
    <t>HGNC:967</t>
  </si>
  <si>
    <t>Bardet-Biedl syndrome 2 ; Retinitis pigmentosa 74</t>
  </si>
  <si>
    <t>BBS4</t>
  </si>
  <si>
    <t>HGNC:969</t>
  </si>
  <si>
    <t>Bardet-Biedl syndrome 4</t>
  </si>
  <si>
    <t>BBS5</t>
  </si>
  <si>
    <t>HGNC:970</t>
  </si>
  <si>
    <t>Bardet-Biedl syndrome 5</t>
  </si>
  <si>
    <t>BBS7</t>
  </si>
  <si>
    <t>HGNC:18758</t>
  </si>
  <si>
    <t>Bardet-Biedl syndrome 7</t>
  </si>
  <si>
    <t>BBS9</t>
  </si>
  <si>
    <t>HGNC:30000</t>
  </si>
  <si>
    <t>Bardet-Biedl syndrome 9</t>
  </si>
  <si>
    <t>BCKDHA</t>
  </si>
  <si>
    <t>HGNC:986</t>
  </si>
  <si>
    <t>Maple syrup urine disease, type Ia</t>
  </si>
  <si>
    <t>BCKDHB</t>
  </si>
  <si>
    <t>HGNC:987</t>
  </si>
  <si>
    <t>Maple syrup urine disease, type Ib</t>
  </si>
  <si>
    <t>BCL11A</t>
  </si>
  <si>
    <t>HGNC:13221</t>
  </si>
  <si>
    <t>Intellectual developmental disorder with persistence of fetal hemoglobin</t>
  </si>
  <si>
    <t>BCOR</t>
  </si>
  <si>
    <t>HGNC:20893</t>
  </si>
  <si>
    <t>Microphthalmia, syndromic 2</t>
  </si>
  <si>
    <t>BCS1L</t>
  </si>
  <si>
    <t>HGNC:1020</t>
  </si>
  <si>
    <t>Bjornstad syndrome ; GRACILE syndrome ; Leigh syndrome ; Mitochondrial complex III deficiency, nuclear type 1</t>
  </si>
  <si>
    <t>BLM</t>
  </si>
  <si>
    <t>HGNC:1058</t>
  </si>
  <si>
    <t>Bloom syndrome</t>
  </si>
  <si>
    <t>BRAF</t>
  </si>
  <si>
    <t>HGNC:1097</t>
  </si>
  <si>
    <t>Adenocarcinoma of lung, somatic ; Cardiofaciocutaneous syndrome ; Colorectal cancer, somatic ; LEOPARD syndrome 3 ; Melanoma, malignant, somatic ; Nonsmall cell lung cancer, somatic ; Noonan syndrome 7</t>
  </si>
  <si>
    <t>BRWD3</t>
  </si>
  <si>
    <t>HGNC:17342</t>
  </si>
  <si>
    <t>Mental retardation, X-linked 93</t>
  </si>
  <si>
    <t>BSCL2</t>
  </si>
  <si>
    <t>HGNC:15832</t>
  </si>
  <si>
    <t>Encephalopathy, progressive, with or without lipodystrophy ; Lipodystrophy, congenital generalized, type 2 ; Neuropathy, distal hereditary motor, type VA ; Silver spastic paraplegia syndrome</t>
  </si>
  <si>
    <t>BTD</t>
  </si>
  <si>
    <t>HGNC:1122</t>
  </si>
  <si>
    <t>Biotinidase deficiency</t>
  </si>
  <si>
    <t>BUB1B</t>
  </si>
  <si>
    <t>HGNC:1149</t>
  </si>
  <si>
    <t>Colorectal cancer, somatic ; Mosaic variegated aneuploidy syndrome 1 ; [Premature chromatid separation trait]</t>
  </si>
  <si>
    <t>C12orf57</t>
  </si>
  <si>
    <t>HGNC:29521</t>
  </si>
  <si>
    <t>Temtamy syndrome</t>
  </si>
  <si>
    <t>C12orf65</t>
  </si>
  <si>
    <t>HGNC:26784</t>
  </si>
  <si>
    <t>Combined oxidative phosphorylation deficiency 7 ; Spastic paraplegia 55, autosomal recessive</t>
  </si>
  <si>
    <t>C2CD3</t>
  </si>
  <si>
    <t>HGNC:24564</t>
  </si>
  <si>
    <t>?Orofaciodigital syndrome XIV</t>
  </si>
  <si>
    <t>C5orf42</t>
  </si>
  <si>
    <t>HGNC:25801</t>
  </si>
  <si>
    <t>Joubert syndrome 17 ; Orofaciodigital syndrome VI</t>
  </si>
  <si>
    <t>CA2</t>
  </si>
  <si>
    <t>HGNC:1373</t>
  </si>
  <si>
    <t>Osteopetrosis, autosomal recessive 3, with renal tubular acidosis</t>
  </si>
  <si>
    <t>CA8</t>
  </si>
  <si>
    <t>HGNC:1382</t>
  </si>
  <si>
    <t>Cerebellar ataxia and mental retardation with or without quadrupedal locomotion 3</t>
  </si>
  <si>
    <t>CACNG2</t>
  </si>
  <si>
    <t>HGNC:1406</t>
  </si>
  <si>
    <t>Mental retardation, autosomal dominant 10</t>
  </si>
  <si>
    <t>CAMTA1</t>
  </si>
  <si>
    <t>HGNC:18806</t>
  </si>
  <si>
    <t>Cerebellar ataxia, nonprogressive, with mental retardation</t>
  </si>
  <si>
    <t>CASK</t>
  </si>
  <si>
    <t>HGNC:1497</t>
  </si>
  <si>
    <t>FG syndrome 4 ; Mental retardation and microcephaly with pontine and cerebellar hypoplasia ; Mental retardation, with or without nystagmus</t>
  </si>
  <si>
    <t>CBL</t>
  </si>
  <si>
    <t>HGNC:1541</t>
  </si>
  <si>
    <t>?Juvenile myelomonocytic leukemia ; Noonan syndrome-like disorder with or without juvenile myelomonocytic leukemia</t>
  </si>
  <si>
    <t>CBS</t>
  </si>
  <si>
    <t>HGNC:1550</t>
  </si>
  <si>
    <t>Homocystinuria, B6-responsive and nonresponsive types ; Thrombosis, hyperhomocysteinemic</t>
  </si>
  <si>
    <t>CC2D1A</t>
  </si>
  <si>
    <t>HGNC:30237</t>
  </si>
  <si>
    <t>Mental retardation, autosomal recessive 3</t>
  </si>
  <si>
    <t>CC2D2A</t>
  </si>
  <si>
    <t>HGNC:29253</t>
  </si>
  <si>
    <t>COACH syndrome ; Joubert syndrome 9 ; Meckel syndrome 6</t>
  </si>
  <si>
    <t>CCBE1</t>
  </si>
  <si>
    <t>HGNC:29426</t>
  </si>
  <si>
    <t>Hennekam lymphangiectasia-lymphedema syndrome 1</t>
  </si>
  <si>
    <t>CCDC78</t>
  </si>
  <si>
    <t>HGNC:14153</t>
  </si>
  <si>
    <t>Myopathy, centronuclear, 4</t>
  </si>
  <si>
    <t>CD96</t>
  </si>
  <si>
    <t>HGNC:16892</t>
  </si>
  <si>
    <t>C syndrome</t>
  </si>
  <si>
    <t>CDC45</t>
  </si>
  <si>
    <t>HGNC:1739</t>
  </si>
  <si>
    <t>Meier-Gorlin syndrome 7</t>
  </si>
  <si>
    <t>CDC6</t>
  </si>
  <si>
    <t>HGNC:1744</t>
  </si>
  <si>
    <t>?Meier-Gorlin syndrome 5</t>
  </si>
  <si>
    <t>CDH15</t>
  </si>
  <si>
    <t>HGNC:1754</t>
  </si>
  <si>
    <t>Mental retardation, autosomal dominant 3</t>
  </si>
  <si>
    <t>CDK5RAP2</t>
  </si>
  <si>
    <t>HGNC:18672</t>
  </si>
  <si>
    <t>Microcephaly 3, primary, autosomal recessive</t>
  </si>
  <si>
    <t>CDK6</t>
  </si>
  <si>
    <t>HGNC:1777</t>
  </si>
  <si>
    <t>?Microcephaly 12, primary, autosomal recessive</t>
  </si>
  <si>
    <t>CDKL5</t>
  </si>
  <si>
    <t>HGNC:11411</t>
  </si>
  <si>
    <t>Epileptic encephalopathy, early infantile, 2</t>
  </si>
  <si>
    <t>CDON</t>
  </si>
  <si>
    <t>HGNC:17104</t>
  </si>
  <si>
    <t>Holoprosencephaly 11</t>
  </si>
  <si>
    <t>CDT1</t>
  </si>
  <si>
    <t>HGNC:24576</t>
  </si>
  <si>
    <t>Meier-Gorlin syndrome 4</t>
  </si>
  <si>
    <t>CENPJ</t>
  </si>
  <si>
    <t>HGNC:17272</t>
  </si>
  <si>
    <t>?Seckel syndrome 4 ; Microcephaly 6, primary, autosomal recessive</t>
  </si>
  <si>
    <t>CEP135</t>
  </si>
  <si>
    <t>HGNC:29086</t>
  </si>
  <si>
    <t>?Microcephaly 8, primary, autosomal recessive</t>
  </si>
  <si>
    <t>CEP152</t>
  </si>
  <si>
    <t>HGNC:29298</t>
  </si>
  <si>
    <t>Microcephaly 9, primary, autosomal recessive ; Seckel syndrome 5</t>
  </si>
  <si>
    <t>CEP290</t>
  </si>
  <si>
    <t>HGNC:29021</t>
  </si>
  <si>
    <t>?Bardet-Biedl syndrome 14 ; Joubert syndrome 5 ; Leber congenital amaurosis 10 ; Meckel syndrome 4 ; Senior-Loken syndrome 6</t>
  </si>
  <si>
    <t>CEP41</t>
  </si>
  <si>
    <t>HGNC:12370</t>
  </si>
  <si>
    <t>Joubert syndrome 15</t>
  </si>
  <si>
    <t>CEP63</t>
  </si>
  <si>
    <t>HGNC:25815</t>
  </si>
  <si>
    <t>?Seckel syndrome 6</t>
  </si>
  <si>
    <t>CHAMP1</t>
  </si>
  <si>
    <t>HGNC:20311</t>
  </si>
  <si>
    <t>Mental retardation, autosomal dominant 40</t>
  </si>
  <si>
    <t>CHD2</t>
  </si>
  <si>
    <t>HGNC:1917</t>
  </si>
  <si>
    <t>Epileptic encephalopathy, childhood-onset</t>
  </si>
  <si>
    <t>CHD7</t>
  </si>
  <si>
    <t>HGNC:20626</t>
  </si>
  <si>
    <t>CHARGE syndrome ; Hypogonadotropic hypogonadism 5 with or without anosmia</t>
  </si>
  <si>
    <t>CHD8</t>
  </si>
  <si>
    <t>HGNC:20153</t>
  </si>
  <si>
    <t>Autism, susceptibility to, 18</t>
  </si>
  <si>
    <t>CHKB</t>
  </si>
  <si>
    <t>HGNC:1938</t>
  </si>
  <si>
    <t>Muscular dystrophy, congenital, megaconial type</t>
  </si>
  <si>
    <r>
      <t>x</t>
    </r>
    <r>
      <rPr>
        <b/>
        <sz val="10"/>
        <color indexed="10"/>
        <rFont val="Arial"/>
        <family val="2"/>
      </rPr>
      <t>???</t>
    </r>
  </si>
  <si>
    <t>CHMP1A</t>
  </si>
  <si>
    <t>HGNC:8740</t>
  </si>
  <si>
    <t>Pontocerebellar hypoplasia, type 8</t>
  </si>
  <si>
    <t>CISD2</t>
  </si>
  <si>
    <t>HGNC:24212</t>
  </si>
  <si>
    <t>Wolfram syndrome 2</t>
  </si>
  <si>
    <t>CLCNKB</t>
  </si>
  <si>
    <t>HGNC:2027</t>
  </si>
  <si>
    <t>Bartter syndrome, type 3 ; Bartter syndrome, type 4b, digenic</t>
  </si>
  <si>
    <t>CLIC2</t>
  </si>
  <si>
    <t>HGNC:2063</t>
  </si>
  <si>
    <t>?Mental retardation, X-linked, syndromic 32</t>
  </si>
  <si>
    <t>CLN3</t>
  </si>
  <si>
    <t>HGNC:2074</t>
  </si>
  <si>
    <t>Ceroid lipofuscinosis, neuronal, 3</t>
  </si>
  <si>
    <t>CLN5</t>
  </si>
  <si>
    <t>HGNC:2076</t>
  </si>
  <si>
    <t>Ceroid lipofuscinosis, neuronal, 5</t>
  </si>
  <si>
    <t>CLN6</t>
  </si>
  <si>
    <t>HGNC:2077</t>
  </si>
  <si>
    <t>Ceroid lipofuscinosis, neuronal, 6 ; Ceroid lipofuscinosis, neuronal, Kufs type, adult onset</t>
  </si>
  <si>
    <t>CLN8</t>
  </si>
  <si>
    <t>HGNC:2079</t>
  </si>
  <si>
    <t>Ceroid lipofuscinosis, neuronal, 8 ; Ceroid lipofuscinosis, neuronal, 8, Northern epilepsy variant</t>
  </si>
  <si>
    <t>CNKSR2</t>
  </si>
  <si>
    <t>HGNC:19701</t>
  </si>
  <si>
    <t>CNTNAP2</t>
  </si>
  <si>
    <t>HGNC:13830</t>
  </si>
  <si>
    <t>Cortical dysplasia-focal epilepsy syndrome ; Pitt-Hopkins like syndrome 1 ; Autism susceptibility 15</t>
  </si>
  <si>
    <t>COG1</t>
  </si>
  <si>
    <t>HGNC:6545</t>
  </si>
  <si>
    <t>Congenital disorder of glycosylation, type IIg</t>
  </si>
  <si>
    <t>COG6</t>
  </si>
  <si>
    <t>HGNC:18621</t>
  </si>
  <si>
    <t>Congenital disorder of glycosylation, type IIl ; Shaheen syndrome</t>
  </si>
  <si>
    <t>COG7</t>
  </si>
  <si>
    <t>HGNC:18622</t>
  </si>
  <si>
    <t>Congenital disorder of glycosylation, type IIe</t>
  </si>
  <si>
    <t>COG8</t>
  </si>
  <si>
    <t>HGNC:18623</t>
  </si>
  <si>
    <t>Congenital disorder of glycosylation, type IIh</t>
  </si>
  <si>
    <t>COL4A1</t>
  </si>
  <si>
    <t>HGNC:2202</t>
  </si>
  <si>
    <t>?Retinal arteries, tortuosity of ; Angiopathy, hereditary, with nephropathy, aneurysms, and muscle cramps ; Brain small vessel disease with or without ocular anomalies ; Porencephaly 1 ; Hemorrhage, intracerebral, susceptibility to</t>
  </si>
  <si>
    <t>COL4A2</t>
  </si>
  <si>
    <t>HGNC:2203</t>
  </si>
  <si>
    <t>Porencephaly 2 ; Hemorrhage, intracerebral, susceptibility to</t>
  </si>
  <si>
    <t>COL4A3BP</t>
  </si>
  <si>
    <t>HGNC:2205</t>
  </si>
  <si>
    <t>Mental retardation, autosomal dominant 34</t>
  </si>
  <si>
    <t>COLEC11</t>
  </si>
  <si>
    <t>HGNC:17213</t>
  </si>
  <si>
    <t>3MC syndrome 2</t>
  </si>
  <si>
    <t>COQ2</t>
  </si>
  <si>
    <t>HGNC:25223</t>
  </si>
  <si>
    <t>Coenzyme Q10 deficiency, primary, 1 ; Multiple system atrophy, susceptibility to</t>
  </si>
  <si>
    <t>COQ4</t>
  </si>
  <si>
    <t>HGNC:19693</t>
  </si>
  <si>
    <t>Coenzyme Q10 deficiency, primary, 7</t>
  </si>
  <si>
    <t>COX10</t>
  </si>
  <si>
    <t>HGNC:2260</t>
  </si>
  <si>
    <t>Leigh syndrome due to mitochondrial COX4 deficiency ; Mitochondrial complex IV deficiency</t>
  </si>
  <si>
    <t>COX15</t>
  </si>
  <si>
    <t>HGNC:2263</t>
  </si>
  <si>
    <t>Cardioencephalomyopathy, fatal infantile, due to cytochrome c oxidase deficiency 2 ; Leigh syndrome due to cytochrome c oxidase deficiency</t>
  </si>
  <si>
    <t>CPS1</t>
  </si>
  <si>
    <t>HGNC:2323</t>
  </si>
  <si>
    <t>Carbamoylphosphate synthetase I deficiency ; Pulmonary hypertension, neonatal, susceptibility to ; Venoocclusive disease after bone marrow transplantation</t>
  </si>
  <si>
    <t>CRADD</t>
  </si>
  <si>
    <t>HGNC:2340</t>
  </si>
  <si>
    <t>Mental retardation, autosomal recessive 34</t>
  </si>
  <si>
    <t>CRBN</t>
  </si>
  <si>
    <t>HGNC:30185</t>
  </si>
  <si>
    <t>Mental retardation, autosomal recessive 2</t>
  </si>
  <si>
    <t>CREBBP</t>
  </si>
  <si>
    <t>HGNC:2348</t>
  </si>
  <si>
    <t>Rubinstein-Taybi syndrome</t>
  </si>
  <si>
    <t>CSNK2A1</t>
  </si>
  <si>
    <t>HGNC:2457</t>
  </si>
  <si>
    <t>Okur-Chung neurodevelopmental syndrome</t>
  </si>
  <si>
    <t>CTC1</t>
  </si>
  <si>
    <t>HGNC:26169</t>
  </si>
  <si>
    <t>Cerebroretinal microangiopathy with calcifications and cysts</t>
  </si>
  <si>
    <t>CTCF</t>
  </si>
  <si>
    <t>HGNC:13723</t>
  </si>
  <si>
    <t>Mental retardation, autosomal dominant 21</t>
  </si>
  <si>
    <t>CTDP1</t>
  </si>
  <si>
    <t>HGNC:2498</t>
  </si>
  <si>
    <t>Congenital cataracts, facial dysmorphism, and neuropathy</t>
  </si>
  <si>
    <t>CTNNB1</t>
  </si>
  <si>
    <t>HGNC:2514</t>
  </si>
  <si>
    <t>Colorectal cancer, somatic ; Hepatocellular carcinoma, somatic ; Mental retardation, autosomal dominant 19 ; Ovarian cancer, somatic ; Pilomatricoma, somatic</t>
  </si>
  <si>
    <t>CTNND1</t>
  </si>
  <si>
    <t>HGNC:2515</t>
  </si>
  <si>
    <t>CTSA</t>
  </si>
  <si>
    <t>HGNC:9251</t>
  </si>
  <si>
    <t>Galactosialidosis</t>
  </si>
  <si>
    <t>CTSD</t>
  </si>
  <si>
    <t>HGNC:2529</t>
  </si>
  <si>
    <t>Ceroid lipofuscinosis, neuronal, 10</t>
  </si>
  <si>
    <t>CTTNBP2</t>
  </si>
  <si>
    <t>HGNC:15679</t>
  </si>
  <si>
    <t>CUL4B</t>
  </si>
  <si>
    <t>HGNC:2555</t>
  </si>
  <si>
    <t>Mental retardation, X-linked, syndromic 15 (Cabezas type)</t>
  </si>
  <si>
    <t>D2HGDH</t>
  </si>
  <si>
    <t>HGNC:28358</t>
  </si>
  <si>
    <t>D-2-hydroxyglutaric aciduria</t>
  </si>
  <si>
    <t>DARS2</t>
  </si>
  <si>
    <t>HGNC:25538</t>
  </si>
  <si>
    <t>Leukoencephalopathy with brain stem and spinal cord involvement and lactate elevation</t>
  </si>
  <si>
    <t>DBT</t>
  </si>
  <si>
    <t>HGNC:2698</t>
  </si>
  <si>
    <t>Maple syrup urine disease, type II</t>
  </si>
  <si>
    <t>DCAF17</t>
  </si>
  <si>
    <t>HGNC:25784</t>
  </si>
  <si>
    <t>Woodhouse-Sakati syndrome</t>
  </si>
  <si>
    <t>DCPS</t>
  </si>
  <si>
    <t>HGNC:29812</t>
  </si>
  <si>
    <t>Al-Raqad syndrome</t>
  </si>
  <si>
    <t>DCX</t>
  </si>
  <si>
    <t>HGNC:2714</t>
  </si>
  <si>
    <t>Lissencephaly, X-linked ; Subcortical laminal heteropia, X-linked</t>
  </si>
  <si>
    <t>DDHD2</t>
  </si>
  <si>
    <t>HGNC:29106</t>
  </si>
  <si>
    <t>Spastic paraplegia 54, autosomal recessive</t>
  </si>
  <si>
    <t>DDX11</t>
  </si>
  <si>
    <t>HGNC:2736</t>
  </si>
  <si>
    <t>Warsaw breakage syndrome</t>
  </si>
  <si>
    <t>DDX3X</t>
  </si>
  <si>
    <t>HGNC:2745</t>
  </si>
  <si>
    <t>Mental retardation, X-linked 102</t>
  </si>
  <si>
    <t>DEAF1</t>
  </si>
  <si>
    <t>HGNC:14677</t>
  </si>
  <si>
    <t>Mental retardation, autosomal dominant 24</t>
  </si>
  <si>
    <t>DHCR24</t>
  </si>
  <si>
    <t>HGNC:2859</t>
  </si>
  <si>
    <t>Desmosterolosis</t>
  </si>
  <si>
    <t>DHCR7</t>
  </si>
  <si>
    <t>HGNC:2860</t>
  </si>
  <si>
    <t>Smith-Lemli-Opitz syndrome</t>
  </si>
  <si>
    <t>DHFR</t>
  </si>
  <si>
    <t>HGNC:2861</t>
  </si>
  <si>
    <t>Megaloblastic anemia due to dihydrofolate reductase deficiency</t>
  </si>
  <si>
    <t>DIAPH1</t>
  </si>
  <si>
    <t>HGNC:2876</t>
  </si>
  <si>
    <t>Deafness, autosomal dominant 1 ; Seizures, cortical blindness, microcephaly syndrome</t>
  </si>
  <si>
    <t>DIP2B</t>
  </si>
  <si>
    <t>HGNC:29284</t>
  </si>
  <si>
    <t>Mental retardation, FRA12A type</t>
  </si>
  <si>
    <t>DKC1</t>
  </si>
  <si>
    <t>HGNC:2890</t>
  </si>
  <si>
    <t>Dyskeratosis congenita, X-linked</t>
  </si>
  <si>
    <t>DLD</t>
  </si>
  <si>
    <t>HGNC:2898</t>
  </si>
  <si>
    <t>Dihydrolipoamide dehydrogenase deficiency</t>
  </si>
  <si>
    <t>DLG3</t>
  </si>
  <si>
    <t>HGNC:2902</t>
  </si>
  <si>
    <t>Mental retardation, X-linked 90</t>
  </si>
  <si>
    <t>DLG4</t>
  </si>
  <si>
    <t>HGNC:2903</t>
  </si>
  <si>
    <t>DMD</t>
  </si>
  <si>
    <t>HGNC:2928</t>
  </si>
  <si>
    <t>Becker muscular dystrophy ; Cardiomyopathy, dilated, 3B ; Duchenne muscular dystrophy</t>
  </si>
  <si>
    <t>DNAJC19</t>
  </si>
  <si>
    <t>HGNC:30528</t>
  </si>
  <si>
    <t>3-methylglutaconic aciduria, type V</t>
  </si>
  <si>
    <t>DNM1</t>
  </si>
  <si>
    <t>HGNC:2972</t>
  </si>
  <si>
    <t>Epileptic encephalopathy, early infantile, 31</t>
  </si>
  <si>
    <t>DNMT3A</t>
  </si>
  <si>
    <t>HGNC:2978</t>
  </si>
  <si>
    <t>Tatton-Brown-Rahman syndrome</t>
  </si>
  <si>
    <t>DNMT3B</t>
  </si>
  <si>
    <t>HGNC:2979</t>
  </si>
  <si>
    <t>Immunodeficiency-centromeric instability-facial anomalies syndrome 1</t>
  </si>
  <si>
    <t>DPAGT1</t>
  </si>
  <si>
    <t>HGNC:2995</t>
  </si>
  <si>
    <t>Congenital disorder of glycosylation, type Ij ; Myasthenic syndrome, congenital, 13, with tubular aggregates</t>
  </si>
  <si>
    <t>DPH1</t>
  </si>
  <si>
    <t>HGNC:3003</t>
  </si>
  <si>
    <t>Developmental delay with short stature, dysmorphic features, and sparse hair</t>
  </si>
  <si>
    <t>DPM1</t>
  </si>
  <si>
    <t>HGNC:3005</t>
  </si>
  <si>
    <t>Congenital disorder of glycosylation, type Ie</t>
  </si>
  <si>
    <t>DPP6</t>
  </si>
  <si>
    <t>HGNC:3010</t>
  </si>
  <si>
    <t>Mental retardation, autosomal dominant 33 ; Ventricular fibrillation, paroxysmal familial, 2</t>
  </si>
  <si>
    <t>DST</t>
  </si>
  <si>
    <t>HGNC:1090</t>
  </si>
  <si>
    <t>?Neuropathy, hereditary sensory and autonomic, type VI ; Epidermolysis bullosa simplex, autosomal recessive 2</t>
  </si>
  <si>
    <t>DYNC1H1</t>
  </si>
  <si>
    <t>HGNC:2961</t>
  </si>
  <si>
    <t>Charcot-Marie-Tooth disease, axonal, type 20 ; Mental retardation, autosomal dominant 13 ; Spinal muscular atrophy, lower extremity-predominant 1, AD</t>
  </si>
  <si>
    <t>DYRK1A</t>
  </si>
  <si>
    <t>HGNC:3091</t>
  </si>
  <si>
    <t>Mental retardation, autosomal dominant 7</t>
  </si>
  <si>
    <t>EBP</t>
  </si>
  <si>
    <t>HGNC:3133</t>
  </si>
  <si>
    <t>Chondrodysplasia punctata, X-linked dominant ; MEND syndrome</t>
  </si>
  <si>
    <t>EDC3</t>
  </si>
  <si>
    <t>HGNC:26114</t>
  </si>
  <si>
    <t>?Mental retardation, autosomal recessive 50</t>
  </si>
  <si>
    <t>EEF1A2</t>
  </si>
  <si>
    <t>HGNC:3192</t>
  </si>
  <si>
    <t>Epileptic encephalopathy, early infantile, 33 ; Mental retardation, autosomal dominant 38</t>
  </si>
  <si>
    <t>EFTUD2</t>
  </si>
  <si>
    <t>HGNC:30858</t>
  </si>
  <si>
    <t>Mandibulofacial dysostosis, Guion-Almeida type</t>
  </si>
  <si>
    <t>EHMT1</t>
  </si>
  <si>
    <t>HGNC:24650</t>
  </si>
  <si>
    <t>Kleefstra syndrome</t>
  </si>
  <si>
    <t>EIF2AK3</t>
  </si>
  <si>
    <t>HGNC:3255</t>
  </si>
  <si>
    <t>Wolcott-Rallison syndrome</t>
  </si>
  <si>
    <t>EIF4G1</t>
  </si>
  <si>
    <t>HGNC:3296</t>
  </si>
  <si>
    <t>Parkinson disease 18</t>
  </si>
  <si>
    <t>ELOVL4</t>
  </si>
  <si>
    <t>HGNC:14415</t>
  </si>
  <si>
    <t>?Spinocerebellar ataxia 34 ; Ichthyosis, spastic quadriplegia, and mental retardation ; Stargardt disease 3</t>
  </si>
  <si>
    <t>EMX2</t>
  </si>
  <si>
    <t>HGNC:3341</t>
  </si>
  <si>
    <t>Schizencephaly</t>
  </si>
  <si>
    <t>EP300</t>
  </si>
  <si>
    <t>HGNC:3373</t>
  </si>
  <si>
    <t>Colorectal cancer, somatic ; Rubinstein-Taybi syndrome 2</t>
  </si>
  <si>
    <t>EPB41L1</t>
  </si>
  <si>
    <t>HGNC:3378</t>
  </si>
  <si>
    <t>?Mental retardation, autosomal dominant 11</t>
  </si>
  <si>
    <t>EPG5</t>
  </si>
  <si>
    <t>HGNC:29331</t>
  </si>
  <si>
    <t>Vici syndrome</t>
  </si>
  <si>
    <t>ERCC2</t>
  </si>
  <si>
    <t>HGNC:3434</t>
  </si>
  <si>
    <t>Cerebrooculofacioskeletal syndrome 2 ; Trichothiodystrophy 1, photosensitive ; Xeroderma pigmentosum, group D</t>
  </si>
  <si>
    <t>ERCC3</t>
  </si>
  <si>
    <t>HGNC:3435</t>
  </si>
  <si>
    <t>Trichothiodystrophy 2, photosensitive ; Xeroderma pigmentosum, group B</t>
  </si>
  <si>
    <t>ERCC5</t>
  </si>
  <si>
    <t>HGNC:3437</t>
  </si>
  <si>
    <t>Cerebrooculofacioskeletal syndrome 3 ; Xeroderma pigmentosum, group G ; Xeroderma pigmentosum, group G/Cockayne syndrome</t>
  </si>
  <si>
    <t>ERCC6</t>
  </si>
  <si>
    <t>HGNC:3438</t>
  </si>
  <si>
    <t>Cerebrooculofacioskeletal syndrome 1 ; Cockayne syndrome, type B ; De Sanctis-Cacchione syndrome ; Premature ovarian failure 11 ; UV-sensitive syndrome 1 ; Lung cancer, susceptibility to ; Macular degeneration, age-related, susceptibility to 5</t>
  </si>
  <si>
    <t>ERCC8</t>
  </si>
  <si>
    <t>HGNC:3439</t>
  </si>
  <si>
    <t>Cockayne syndrome, type A ; UV-sensitive syndrome 2</t>
  </si>
  <si>
    <t>ERLIN2</t>
  </si>
  <si>
    <t>HGNC:1356</t>
  </si>
  <si>
    <t>Spastic paraplegia 18, autosomal recessive</t>
  </si>
  <si>
    <t>ESCO2</t>
  </si>
  <si>
    <t>HGNC:27230</t>
  </si>
  <si>
    <t>Roberts syndrome ; SC phocomelia syndrome</t>
  </si>
  <si>
    <t>ETFB</t>
  </si>
  <si>
    <t>HGNC:3482</t>
  </si>
  <si>
    <t>Glutaric acidemia IIB</t>
  </si>
  <si>
    <t>ETHE1</t>
  </si>
  <si>
    <t>HGNC:23287</t>
  </si>
  <si>
    <t>Ethylmalonic encephalopathy</t>
  </si>
  <si>
    <t>EXOSC3</t>
  </si>
  <si>
    <t>HGNC:17944</t>
  </si>
  <si>
    <t>Pontocerebellar hypoplasia, type 1B</t>
  </si>
  <si>
    <t>EZH2</t>
  </si>
  <si>
    <t>HGNC:3527</t>
  </si>
  <si>
    <t>Weaver syndrome</t>
  </si>
  <si>
    <t>FAM126A</t>
  </si>
  <si>
    <t>HGNC:24587</t>
  </si>
  <si>
    <t>Leukodystrophy, hypomyelinating, 5</t>
  </si>
  <si>
    <t>FANCA</t>
  </si>
  <si>
    <t>HGNC:3582</t>
  </si>
  <si>
    <t>Fanconi anemia, complementation group A</t>
  </si>
  <si>
    <t>FAT4</t>
  </si>
  <si>
    <t>HGNC:23109</t>
  </si>
  <si>
    <t>Hennekam lymphangiectasia-lymphedema syndrome 2 ; Van Maldergem syndrome 2</t>
  </si>
  <si>
    <t>FBXO31</t>
  </si>
  <si>
    <t>HGNC:16510</t>
  </si>
  <si>
    <t>?Mental retardation, autosomal recessive 45</t>
  </si>
  <si>
    <t>FGD1</t>
  </si>
  <si>
    <t>HGNC:3663</t>
  </si>
  <si>
    <t>Aarskog-Scott syndrome ; Mental retardation, X-linked syndromic 16</t>
  </si>
  <si>
    <t>FGFR1</t>
  </si>
  <si>
    <t>HGNC:3688</t>
  </si>
  <si>
    <t>Encephalocraniocutaneous lipomatosis ; Hartsfield syndrome ; Hypogonadotropic hypogonadism 2 with or without anosmia ; Jackson-Weiss syndrome ; Osteoglophonic dysplasia ; Pfeiffer syndrome ; Trigonocephaly 1</t>
  </si>
  <si>
    <t>FGFR2</t>
  </si>
  <si>
    <t>HGNC:3689</t>
  </si>
  <si>
    <t>Antley-Bixler syndrome without genital anomalies or disordered steroidogenesis ; Apert syndrome ; Beare-Stevenson cutis gyrata syndrome ; Bent bone dysplasia syndrome ; Craniofacial-skeletal-dermatologic dysplasia ; Craniosynostosis, nonspecific ; Crouzon syndrome ; Gastric cancer, somatic ; Jackson-Weiss syndrome ; LADD syndrome ; Pfeiffer syndrome ; Saethre-Chotzen syndrome ; Scaphocephaly and Axenfeld-Rieger anomaly ; Scaphocephaly, maxillary retrusion, and mental retardation</t>
  </si>
  <si>
    <t>FGFR3</t>
  </si>
  <si>
    <t>HGNC:3690</t>
  </si>
  <si>
    <t>Achondroplasia ; Bladder cancer, somatic ; CATSHL syndrome ; Cervical cancer, somatic ; Colorectal cancer, somatic ; Crouzon syndrome with acanthosis nigricans ; Hypochondroplasia ; LADD syndrome ; Muenke syndrome ; Nevus, epidermal, somatic ; SADDAN ; Spermatocytic seminoma, somatic ; Thanatophoric dysplasia, type I ; Thanatophoric dysplasia, type II</t>
  </si>
  <si>
    <t>FH</t>
  </si>
  <si>
    <t>HGNC:3700</t>
  </si>
  <si>
    <t>Fumarase deficiency ; Leiomyomatosis and renal cell cancer</t>
  </si>
  <si>
    <t>FIGN</t>
  </si>
  <si>
    <t>HGNC:13285</t>
  </si>
  <si>
    <t>FKRP</t>
  </si>
  <si>
    <t>HGNC:17997</t>
  </si>
  <si>
    <t>Muscular dystrophy-dystroglycanopathy (congenital with brain and eye anomalies), type A, 5 ; Muscular dystrophy-dystroglycanopathy (congenital with or without mental retardation), type B, 5 ; Muscular dystrophy-dystroglycanopathy (limb-girdle), type C, 5</t>
  </si>
  <si>
    <t>FKTN</t>
  </si>
  <si>
    <t>HGNC:3622</t>
  </si>
  <si>
    <t>Cardiomyopathy, dilated, 1X ; Muscular dystrophy-dystroglycanopathy (congenital with brain and eye anomalies), type A, 4 ; Muscular dystrophy-dystroglycanopathy (congenital without mental retardation), type B, 4 ; Muscular dystrophy-dystroglycanopathy (limb-girdle), type C, 4</t>
  </si>
  <si>
    <t>FLNA</t>
  </si>
  <si>
    <t>HGNC:3754</t>
  </si>
  <si>
    <t>Cardiac valvular dysplasia, X-linked ; Congenital short bowel syndrome ; FG syndrome 2 ; Frontometaphyseal dysplasia ; Heterotopia, periventricular ; Heterotopia, periventricular, ED variant ; Intestinal pseudoobstruction, neuronal ; Melnick-Needles syndrome ; Otopalatodigital syndrome, type I ; Otopalatodigital syndrome, type II ; Terminal osseous dysplasia</t>
  </si>
  <si>
    <t>FLVCR1</t>
  </si>
  <si>
    <t>HGNC:24682</t>
  </si>
  <si>
    <t>Ataxia, posterior column, with retinitis pigmentosa</t>
  </si>
  <si>
    <t>FMN2</t>
  </si>
  <si>
    <t>HGNC:14074</t>
  </si>
  <si>
    <t>Mental retardation, autosomal recessive 47</t>
  </si>
  <si>
    <t>FMR1</t>
  </si>
  <si>
    <t>HGNC:3775</t>
  </si>
  <si>
    <t>Fragile X syndrome ; Fragile X tremor/ataxia syndrome ; Premature ovarian failure 1</t>
  </si>
  <si>
    <t>FOXG1</t>
  </si>
  <si>
    <t>HGNC:3811</t>
  </si>
  <si>
    <t>Rett syndrome, congenital variant</t>
  </si>
  <si>
    <t>FOXP1</t>
  </si>
  <si>
    <t>HGNC:3823</t>
  </si>
  <si>
    <t>Mental retardation with language impairment and with or without autistic features</t>
  </si>
  <si>
    <t>FOXP2</t>
  </si>
  <si>
    <t>HGNC:13875</t>
  </si>
  <si>
    <t>Speech-language disorder-1</t>
  </si>
  <si>
    <t>FRAS1</t>
  </si>
  <si>
    <t>HGNC:19185</t>
  </si>
  <si>
    <t>Fraser syndrome</t>
  </si>
  <si>
    <t>FREM2</t>
  </si>
  <si>
    <t>HGNC:25396</t>
  </si>
  <si>
    <t>FRMD7</t>
  </si>
  <si>
    <t>HGNC:8079</t>
  </si>
  <si>
    <t>Nystagmus 1, congenital, X-linked ; Nystagmus, infantile periodic alternating, X-linked</t>
  </si>
  <si>
    <t>FTO</t>
  </si>
  <si>
    <t>HGNC:24678</t>
  </si>
  <si>
    <t>Growth retardation, developmental delay, facial dysmorphism ; Obesity, susceptibility to, BMIQ14</t>
  </si>
  <si>
    <t>FTSJ1</t>
  </si>
  <si>
    <t>HGNC:13254</t>
  </si>
  <si>
    <t>Mental retardation, X-linked 9</t>
  </si>
  <si>
    <t>FUCA1</t>
  </si>
  <si>
    <t>HGNC:4006</t>
  </si>
  <si>
    <t>Fucosidosis</t>
  </si>
  <si>
    <t>GABRA1</t>
  </si>
  <si>
    <t>HGNC:4075</t>
  </si>
  <si>
    <t>Epileptic encephalopathy, early infantile, 19 ; Epilepsy, childhood absence, susceptibility to, 4 ; Epilepsy, juvenile myoclonic, susceptibility to, 5</t>
  </si>
  <si>
    <t>GABRB3</t>
  </si>
  <si>
    <t>HGNC:4083</t>
  </si>
  <si>
    <t>Epilepsy, childhood absence, susceptibility to, 5</t>
  </si>
  <si>
    <t>GAD1</t>
  </si>
  <si>
    <t>HGNC:4092</t>
  </si>
  <si>
    <t>?Cerebral palsy, spastic quadriplegic, 1</t>
  </si>
  <si>
    <t>GALE</t>
  </si>
  <si>
    <t>HGNC:4116</t>
  </si>
  <si>
    <t>Galactose epimerase deficiency</t>
  </si>
  <si>
    <t>GALT</t>
  </si>
  <si>
    <t>HGNC:4135</t>
  </si>
  <si>
    <t>Galactosemia</t>
  </si>
  <si>
    <t>GAMT</t>
  </si>
  <si>
    <t>HGNC:4136</t>
  </si>
  <si>
    <t>Cerebral creatine deficiency syndrome 2</t>
  </si>
  <si>
    <t>GATAD2B</t>
  </si>
  <si>
    <t>HGNC:30778</t>
  </si>
  <si>
    <t>Mental retardation, autosomal dominant 18</t>
  </si>
  <si>
    <t>GATM</t>
  </si>
  <si>
    <t>HGNC:4175</t>
  </si>
  <si>
    <t>Cerebral creatine deficiency syndrome 3</t>
  </si>
  <si>
    <t>GCH1</t>
  </si>
  <si>
    <t>HGNC:4193</t>
  </si>
  <si>
    <t>Dystonia, DOPA-responsive, with or without hyperphenylalaninemia ; Hyperphenylalaninemia, BH4-deficient, B</t>
  </si>
  <si>
    <t>GCSH</t>
  </si>
  <si>
    <t>HGNC:4208</t>
  </si>
  <si>
    <t>GDI1</t>
  </si>
  <si>
    <t>HGNC:4226</t>
  </si>
  <si>
    <t>Mental retardation, X-linked 41</t>
  </si>
  <si>
    <t>GFAP</t>
  </si>
  <si>
    <t>HGNC:4235</t>
  </si>
  <si>
    <t>Alexander disease</t>
  </si>
  <si>
    <t>GJC2</t>
  </si>
  <si>
    <t>HGNC:17494</t>
  </si>
  <si>
    <t>Leukodystrophy, hypomyelinating, 2 ; Lymphedema, hereditary, IC ; Spastic paraplegia 44, autosomal recessive</t>
  </si>
  <si>
    <t>GK</t>
  </si>
  <si>
    <t>HGNC:4289</t>
  </si>
  <si>
    <t>Glycerol kinase deficiency</t>
  </si>
  <si>
    <t>GLB1</t>
  </si>
  <si>
    <t>HGNC:4298</t>
  </si>
  <si>
    <t>GM1-gangliosidosis, type I ; GM1-gangliosidosis, type II ; GM1-gangliosidosis, type III ; Mucopolysaccharidosis type IVB (Morquio)</t>
  </si>
  <si>
    <t>GLDC</t>
  </si>
  <si>
    <t>HGNC:4313</t>
  </si>
  <si>
    <t>GLI2</t>
  </si>
  <si>
    <t>HGNC:4318</t>
  </si>
  <si>
    <t>Culler-Jones syndrome ; Holoprosencephaly 9</t>
  </si>
  <si>
    <t>GLI3</t>
  </si>
  <si>
    <t>HGNC:4319</t>
  </si>
  <si>
    <t>Greig cephalopolysyndactyly syndrome ; Pallister-Hall syndrome ; Polydactyly, postaxial, types A1 and B ; Polydactyly, preaxial, type IV ; Hypothalamic hamartomas, somatic</t>
  </si>
  <si>
    <t>GM2A</t>
  </si>
  <si>
    <t>HGNC:4367</t>
  </si>
  <si>
    <t>GM2-gangliosidosis, AB variant</t>
  </si>
  <si>
    <t>GMNN</t>
  </si>
  <si>
    <t>HGNC:17493</t>
  </si>
  <si>
    <t>Meier-Gorlin syndrome 6</t>
  </si>
  <si>
    <t>GMPPA</t>
  </si>
  <si>
    <t>HGNC:22923</t>
  </si>
  <si>
    <t>Alacrima, achalasia, and mental retardation syndrome</t>
  </si>
  <si>
    <t>GMPPB</t>
  </si>
  <si>
    <t>HGNC:22932</t>
  </si>
  <si>
    <t>Muscular dystrophy-dystroglycanopathy (congenital with brain and eye anomalies), type A, 14 ; Muscular dystrophy-dystroglycanopathy (congenital with mental retardation), type B, 14 ; Muscular dystrophy-dystroglycanopathy (limb-girdle), type C, 14</t>
  </si>
  <si>
    <t>GNAI3</t>
  </si>
  <si>
    <t>HGNC:4387</t>
  </si>
  <si>
    <t>Auriculocondylar syndrome 1</t>
  </si>
  <si>
    <t>GNAO1</t>
  </si>
  <si>
    <t>HGNC:4389</t>
  </si>
  <si>
    <t>Epileptic encephalopathy, early infantile, 17</t>
  </si>
  <si>
    <t>GNPAT</t>
  </si>
  <si>
    <t>HGNC:4416</t>
  </si>
  <si>
    <t>Rhizomelic chondrodysplasia punctata, type 2</t>
  </si>
  <si>
    <t>GNS</t>
  </si>
  <si>
    <t>HGNC:4422</t>
  </si>
  <si>
    <t>Mucopolysaccharidosis type IIID</t>
  </si>
  <si>
    <t>GPC3</t>
  </si>
  <si>
    <t>HGNC:4451</t>
  </si>
  <si>
    <t>Simpson-Golabi-Behmel syndrome, type 1 ; Wilms tumor, somatic</t>
  </si>
  <si>
    <t>GPC4</t>
  </si>
  <si>
    <t>HGNC:4452</t>
  </si>
  <si>
    <t>GPHN</t>
  </si>
  <si>
    <t>HGNC:15465</t>
  </si>
  <si>
    <t>Molybdenum cofactor deficiency C</t>
  </si>
  <si>
    <t>GPSM2</t>
  </si>
  <si>
    <t>HGNC:29501</t>
  </si>
  <si>
    <t>Chudley-McCullough syndrome</t>
  </si>
  <si>
    <t>GPT2</t>
  </si>
  <si>
    <t>HGNC:18062</t>
  </si>
  <si>
    <t>?Mental retardation, autosomal recessive 49</t>
  </si>
  <si>
    <t>GRIA3</t>
  </si>
  <si>
    <t>HGNC:4573</t>
  </si>
  <si>
    <t>Mental retardation, X-linked 94</t>
  </si>
  <si>
    <t>GRID2</t>
  </si>
  <si>
    <t>HGNC:4576</t>
  </si>
  <si>
    <t>Spinocerebellar ataxia, autosomal recessive 18</t>
  </si>
  <si>
    <t>GRIK2</t>
  </si>
  <si>
    <t>HGNC:4580</t>
  </si>
  <si>
    <t>Mental retardation, autosomal recessive, 6</t>
  </si>
  <si>
    <t>GRIN1</t>
  </si>
  <si>
    <t>HGNC:4584</t>
  </si>
  <si>
    <t>Mental retardation, autosomal dominant 8</t>
  </si>
  <si>
    <t>GRIN2A</t>
  </si>
  <si>
    <t>HGNC:4585</t>
  </si>
  <si>
    <t>Epilepsy, focal, with speech disorder and with or without mental retardation</t>
  </si>
  <si>
    <t>GRIN2B</t>
  </si>
  <si>
    <t>HGNC:4586</t>
  </si>
  <si>
    <t>Epileptic encephalopathy, early infantile, 27 ; Mental retardation, autosomal dominant 6</t>
  </si>
  <si>
    <t>GRIN3B</t>
  </si>
  <si>
    <t>HGNC:16768</t>
  </si>
  <si>
    <t>GRM1</t>
  </si>
  <si>
    <t>HGNC:4593</t>
  </si>
  <si>
    <t>Spinocerebellar ataxia, autosomal recessive 13</t>
  </si>
  <si>
    <t>GSE1</t>
  </si>
  <si>
    <t>HGNC:28979</t>
  </si>
  <si>
    <t>GSPT2</t>
  </si>
  <si>
    <t>HGNC:4622</t>
  </si>
  <si>
    <t>GSS</t>
  </si>
  <si>
    <t>HGNC:4624</t>
  </si>
  <si>
    <t>Glutathione synthetase deficiency ; Hemolytic anemia due to glutathione synthetase deficiency</t>
  </si>
  <si>
    <t>GTF2H5</t>
  </si>
  <si>
    <t>HGNC:21157</t>
  </si>
  <si>
    <t>Trichothiodystrophy 3, photosensitive</t>
  </si>
  <si>
    <t>GUSB</t>
  </si>
  <si>
    <t>HGNC:4696</t>
  </si>
  <si>
    <t>Mucopolysaccharidosis VII</t>
  </si>
  <si>
    <t>HACE1</t>
  </si>
  <si>
    <t>HGNC:21033</t>
  </si>
  <si>
    <t>Spastic paraplegia and psychomotor retardation with or without seizures</t>
  </si>
  <si>
    <t>HAX1</t>
  </si>
  <si>
    <t>HGNC:16915</t>
  </si>
  <si>
    <t>Neutropenia, severe congenital 3, autosomal recessive</t>
  </si>
  <si>
    <t>HCCS</t>
  </si>
  <si>
    <t>HGNC:4837</t>
  </si>
  <si>
    <t>Linear skin defects with multiple congenital anomalies 1</t>
  </si>
  <si>
    <t>HCFC1</t>
  </si>
  <si>
    <t>HGNC:4839</t>
  </si>
  <si>
    <t>Mental retardation, X-linked 3 (methylmalonic acidemia and homocysteinemia, cblX type )</t>
  </si>
  <si>
    <t>HCN1</t>
  </si>
  <si>
    <t>HGNC:4845</t>
  </si>
  <si>
    <t>Epileptic encephalopathy, early infantile, 24</t>
  </si>
  <si>
    <t>HDAC4</t>
  </si>
  <si>
    <t>HGNC:14063</t>
  </si>
  <si>
    <t>HDAC6</t>
  </si>
  <si>
    <t>HGNC:14064</t>
  </si>
  <si>
    <t>?Chondrodysplasia with platyspondyly, distinctive brachydactyly, hydrocephaly, and microphthalmia</t>
  </si>
  <si>
    <t>HDAC8</t>
  </si>
  <si>
    <t>HGNC:13315</t>
  </si>
  <si>
    <t>Cornelia de Lange syndrome 5</t>
  </si>
  <si>
    <t>HECTD1</t>
  </si>
  <si>
    <t>HGNC:20157</t>
  </si>
  <si>
    <t>No OMIM</t>
  </si>
  <si>
    <t>HERC1</t>
  </si>
  <si>
    <t>HGNC:4867</t>
  </si>
  <si>
    <t>Macrocephaly, dysmorphic facies, and psychomotor retardation</t>
  </si>
  <si>
    <t>HERC2</t>
  </si>
  <si>
    <t>HGNC:4868</t>
  </si>
  <si>
    <t>Mental retardation, autosomal recessive 38 ; [Skin/hair/eye pigmentation 1, blond/brown hair] ; [Skin/hair/eye pigmentation 1, blue/nonblue eyes]</t>
  </si>
  <si>
    <t>HEXA</t>
  </si>
  <si>
    <t>HGNC:4878</t>
  </si>
  <si>
    <t>GM2-gangliosidosis, several forms ; Tay-Sachs disease ; [Hex A pseudodeficiency]</t>
  </si>
  <si>
    <t>HEXB</t>
  </si>
  <si>
    <t>HGNC:4879</t>
  </si>
  <si>
    <t>Sandhoff disease, infantile, juvenile, and adult forms</t>
  </si>
  <si>
    <t>HIVEP2</t>
  </si>
  <si>
    <t>HGNC:4921</t>
  </si>
  <si>
    <t>Mental retardation, autosomal dominant 43</t>
  </si>
  <si>
    <t>HLCS</t>
  </si>
  <si>
    <t>HGNC:4976</t>
  </si>
  <si>
    <t>Holocarboxylase synthetase deficiency</t>
  </si>
  <si>
    <t>HNMT</t>
  </si>
  <si>
    <t>HGNC:5028</t>
  </si>
  <si>
    <t>Mental retardation, autosomal recessive 51 ; Asthma, susceptibility to</t>
  </si>
  <si>
    <t>HNRNPK</t>
  </si>
  <si>
    <t>HGNC:5044</t>
  </si>
  <si>
    <t>Au-Kline syndrome</t>
  </si>
  <si>
    <t>HOXA1</t>
  </si>
  <si>
    <t>HGNC:5099</t>
  </si>
  <si>
    <t>Athabaskan brainstem dysgenesis syndrome ; Bosley-Salih-Alorainy syndrome</t>
  </si>
  <si>
    <t>HPD</t>
  </si>
  <si>
    <t>HGNC:5147</t>
  </si>
  <si>
    <t>Hawkinsinuria ; Tyrosinemia, type III</t>
  </si>
  <si>
    <t>HPRT1</t>
  </si>
  <si>
    <t>HGNC:5157</t>
  </si>
  <si>
    <t>HPRT-related gout ; Lesch-Nyhan syndrome</t>
  </si>
  <si>
    <t>HRAS</t>
  </si>
  <si>
    <t>HGNC:5173</t>
  </si>
  <si>
    <t>Congenital myopathy with excess of muscle spindles ; Costello syndrome ; Schimmelpenning-Feuerstein-Mims syndrome, somatic mosaic ; Bladder cancer, somatic ; Nevus sebaceous or woolly hair nevus, somatic ; Spitz nevus or nevus spilus, somatic ; Thyroid carcinoma, follicular, somatic</t>
  </si>
  <si>
    <t>HSD17B10</t>
  </si>
  <si>
    <t>HGNC:4800</t>
  </si>
  <si>
    <t>17-beta-hydroxysteroid dehydrogenase X deficiency ; ?Mental retardation, X-linked syndromic 10</t>
  </si>
  <si>
    <t>HSPD1</t>
  </si>
  <si>
    <t>HGNC:5261</t>
  </si>
  <si>
    <t>Leukodystrophy, hypomyelinating, 4 ; Spastic paraplegia 13, autosomal dominant</t>
  </si>
  <si>
    <t>HSPG2</t>
  </si>
  <si>
    <t>HGNC:5273</t>
  </si>
  <si>
    <t>Dyssegmental dysplasia, Silverman-Handmaker type ; Schwartz-Jampel syndrome, type 1</t>
  </si>
  <si>
    <t>HUWE1</t>
  </si>
  <si>
    <t>HGNC:30892</t>
  </si>
  <si>
    <t>Mental retardation, X-linked syndromic, Turner type</t>
  </si>
  <si>
    <t>IDS</t>
  </si>
  <si>
    <t>HGNC:5389</t>
  </si>
  <si>
    <t>Mucopolysaccharidosis II</t>
  </si>
  <si>
    <t>IDUA</t>
  </si>
  <si>
    <t>HGNC:5391</t>
  </si>
  <si>
    <t>Mucopolysaccharidosis Ih ; Mucopolysaccharidosis Ih/s ; Mucopolysaccharidosis Is</t>
  </si>
  <si>
    <t>IER3IP1</t>
  </si>
  <si>
    <t>HGNC:18550</t>
  </si>
  <si>
    <t>Microcephaly, epilepsy, and diabetes syndrome</t>
  </si>
  <si>
    <t>IFT172</t>
  </si>
  <si>
    <t>HGNC:30391</t>
  </si>
  <si>
    <t>Retinitis pigmentosa 71 ; Short-rib thoracic dysplasia 10 with or without polydactyly</t>
  </si>
  <si>
    <t>IGBP1</t>
  </si>
  <si>
    <t>HGNC:5461</t>
  </si>
  <si>
    <t>Corpus callosum, agenesis of, with mental retardation, ocular coloboma and micrognathia</t>
  </si>
  <si>
    <t>IGF1</t>
  </si>
  <si>
    <t>HGNC:5464</t>
  </si>
  <si>
    <t>Growth retardation with deafness and mental retardation due to IGF1 deficiency</t>
  </si>
  <si>
    <t>IGF1R</t>
  </si>
  <si>
    <t>HGNC:5465</t>
  </si>
  <si>
    <t>Insulin-like growth factor I, resistance to</t>
  </si>
  <si>
    <t>IKBKG</t>
  </si>
  <si>
    <t>HGNC:5961</t>
  </si>
  <si>
    <t>Ectodermal dysplasia, hypohidrotic, with immune deficiency ; Ectodermal, dysplasia, anhidrotic, lymphedema and immunodeficiency ; Immunodeficiency 33 ; Immunodeficiency, isolated ; Incontinentia pigmenti ; Invasive pneumococcal disease, recurrent isolated, 2</t>
  </si>
  <si>
    <t>IL1RAPL1</t>
  </si>
  <si>
    <t>HGNC:5996</t>
  </si>
  <si>
    <t>Mental retardation, X-linked 21/34</t>
  </si>
  <si>
    <t>INPP5E</t>
  </si>
  <si>
    <t>HGNC:21474</t>
  </si>
  <si>
    <t>Joubert syndrome 1 ; Mental retardation, truncal obesity, retinal dystrophy, and micropenis</t>
  </si>
  <si>
    <t>IQSEC2</t>
  </si>
  <si>
    <t>HGNC:29059</t>
  </si>
  <si>
    <t>Mental retardation, X-linked 1/78</t>
  </si>
  <si>
    <t>ISPD</t>
  </si>
  <si>
    <t>HGNC:37276</t>
  </si>
  <si>
    <t>Muscular dystrophy-dystroglycanopathy (congenital with brain and eye anomalies), type A, 7 ; Muscular dystrophy-dystroglycanopathy (limb-girdle), type C, 7</t>
  </si>
  <si>
    <t>ITPR1</t>
  </si>
  <si>
    <t>HGNC:6180</t>
  </si>
  <si>
    <t>Gillespie syndrome ; Spinocerebellar ataxia 15 ; Spinocerebellar ataxia 29, congenital nonprogressive</t>
  </si>
  <si>
    <t>IVD</t>
  </si>
  <si>
    <t>HGNC:6186</t>
  </si>
  <si>
    <t>Isovaleric acidemia</t>
  </si>
  <si>
    <t>JAG1</t>
  </si>
  <si>
    <t>HGNC:6188</t>
  </si>
  <si>
    <t>?Deafness, congenital heart defects, and posterior embryotoxon ; Alagille syndrome ; Tetralogy of Fallot</t>
  </si>
  <si>
    <t>JAM3</t>
  </si>
  <si>
    <t>HGNC:15532</t>
  </si>
  <si>
    <t>Hemorrhagic destruction of the brain, subependymal calcification, and cataracts</t>
  </si>
  <si>
    <t>KANSL1</t>
  </si>
  <si>
    <t>HGNC:24565</t>
  </si>
  <si>
    <t>Koolen-De Vries syndrome</t>
  </si>
  <si>
    <t>KAT6A</t>
  </si>
  <si>
    <t>HGNC:13013</t>
  </si>
  <si>
    <t>Mental retardation, autosomal dominant 32</t>
  </si>
  <si>
    <t>KAT6B</t>
  </si>
  <si>
    <t>HGNC:17582</t>
  </si>
  <si>
    <t>Genitopatellar syndrome ; SBBYSS syndrome</t>
  </si>
  <si>
    <t>KCNC3</t>
  </si>
  <si>
    <t>HGNC:6235</t>
  </si>
  <si>
    <t>Spinocerebellar ataxia 13</t>
  </si>
  <si>
    <t>KCNH1</t>
  </si>
  <si>
    <t>HGNC:6250</t>
  </si>
  <si>
    <t>Temple-Baraitser syndrome ; Zimmermann-Laband syndrome 1</t>
  </si>
  <si>
    <t>KCNJ10</t>
  </si>
  <si>
    <t>HGNC:6256</t>
  </si>
  <si>
    <t>Enlarged vestibular aqueduct, digenic ; SESAME syndrome</t>
  </si>
  <si>
    <t>KCNJ11</t>
  </si>
  <si>
    <t>HGNC:6257</t>
  </si>
  <si>
    <t>Diabetes mellitus, permanent neonatal, with neurologic features ; Diabetes mellitus, transient neonatal, 3 ; Diabetes, permanent neonatal ; Hyperinsulinemic hypoglycemia, familial, 2 ; Maturity-onset diabetes of the young, type 13 ; Diabetes mellitus, type 2, susceptibility to</t>
  </si>
  <si>
    <t>KCNK9</t>
  </si>
  <si>
    <t>HGNC:6283</t>
  </si>
  <si>
    <t>Birk-Barel mental retardation dysmorphism syndrome</t>
  </si>
  <si>
    <t>KCNQ2</t>
  </si>
  <si>
    <t>HGNC:6296</t>
  </si>
  <si>
    <t>Epileptic encephalopathy, early infantile, 7 ; Myokymia ; Seizures, benign neonatal, 1</t>
  </si>
  <si>
    <t>KCNQ5</t>
  </si>
  <si>
    <t>HGNC:6299</t>
  </si>
  <si>
    <t>KCNT1</t>
  </si>
  <si>
    <t>HGNC:18865</t>
  </si>
  <si>
    <t>Epilepsy, nocturnal frontal lobe, 5 ; Epileptic encephalopathy, early infantile, 14</t>
  </si>
  <si>
    <t>KCTD7</t>
  </si>
  <si>
    <t>HGNC:21957</t>
  </si>
  <si>
    <t>Epilepsy, progressive myoclonic 3, with or without intracellular inclusions</t>
  </si>
  <si>
    <t>KDM1A</t>
  </si>
  <si>
    <t>HGNC:29079</t>
  </si>
  <si>
    <t>Cleft palate, psychomotor retardation, and distinctive facial features</t>
  </si>
  <si>
    <t>KDM5C</t>
  </si>
  <si>
    <t>HGNC:11114</t>
  </si>
  <si>
    <t>Mental retardation, X-linked, syndromic, Claes-Jensen type</t>
  </si>
  <si>
    <t>KDM6A</t>
  </si>
  <si>
    <t>HGNC:12637</t>
  </si>
  <si>
    <t>Kabuki syndrome 2</t>
  </si>
  <si>
    <t>KIAA0586</t>
  </si>
  <si>
    <t>HGNC:19960</t>
  </si>
  <si>
    <t>Joubert syndrome 23 ; Short-rib thoracic dysplasia 14 with polydactyly</t>
  </si>
  <si>
    <t>KIAA1033</t>
  </si>
  <si>
    <t>HGNC:29174</t>
  </si>
  <si>
    <t>?Mental retardation, autosomal recessive 43</t>
  </si>
  <si>
    <t>KIAA1109</t>
  </si>
  <si>
    <t>HGNC:26953</t>
  </si>
  <si>
    <t>KIAA2022</t>
  </si>
  <si>
    <t>HGNC:29433</t>
  </si>
  <si>
    <t>Mental retardation, X-linked 98</t>
  </si>
  <si>
    <t>KIF11</t>
  </si>
  <si>
    <t>HGNC:6388</t>
  </si>
  <si>
    <t>Microcephaly with or without chorioretinopathy, lymphedema, or mental retardation</t>
  </si>
  <si>
    <t>KIF1A</t>
  </si>
  <si>
    <t>HGNC:888</t>
  </si>
  <si>
    <t>Mental retardation, autosomal dominant 9 ; Neuropathy, hereditary sensory, type IIC ; Spastic paraplegia 30, autosomal recessive</t>
  </si>
  <si>
    <t>KIF1BP</t>
  </si>
  <si>
    <t>HGNC:23419</t>
  </si>
  <si>
    <t>Goldberg-Shprintzen megacolon syndrome</t>
  </si>
  <si>
    <t>KIF4A</t>
  </si>
  <si>
    <t>HGNC:13339</t>
  </si>
  <si>
    <t>?Mental retardation, X-linked 100</t>
  </si>
  <si>
    <t>KIF5C</t>
  </si>
  <si>
    <t>HGNC:6325</t>
  </si>
  <si>
    <t>Cortical dysplasia, complex, with other brain malformations 2</t>
  </si>
  <si>
    <t>KIF7</t>
  </si>
  <si>
    <t>HGNC:30497</t>
  </si>
  <si>
    <t>?Al-Gazali-Bakalinova syndrome ; ?Hydrolethalus syndrome 2 ; Acrocallosal syndrome ; Joubert syndrome 12</t>
  </si>
  <si>
    <t>KIRREL3</t>
  </si>
  <si>
    <t>HGNC:23204</t>
  </si>
  <si>
    <t>Mental retardation, autosomal dominant 4</t>
  </si>
  <si>
    <t>KMT2A</t>
  </si>
  <si>
    <t>HGNC:7132</t>
  </si>
  <si>
    <t>Leukemia, myeloid/lymphoid or mixed-lineage ; Wiedemann-Steiner syndrome</t>
  </si>
  <si>
    <t>KMT2D</t>
  </si>
  <si>
    <t>HGNC:7133</t>
  </si>
  <si>
    <t>Kabuki syndrome 1</t>
  </si>
  <si>
    <t>KNL1</t>
  </si>
  <si>
    <t>HGNC:24054</t>
  </si>
  <si>
    <t>Microcephaly 4, primary, autosomal recessive</t>
  </si>
  <si>
    <t>KPTN</t>
  </si>
  <si>
    <t>HGNC:6404</t>
  </si>
  <si>
    <t>Mental retardation, autosomal recessive 41</t>
  </si>
  <si>
    <t>KRAS</t>
  </si>
  <si>
    <t>HGNC:6407</t>
  </si>
  <si>
    <t>Bladder cancer, somatic ; Breast cancer, somatic ; Cardiofaciocutaneous syndrome 2 ; Gastric cancer, somatic ; Leukemia, acute myeloid ; Lung cancer, somatic ; Noonan syndrome 3 ; Pancreatic carcinoma, somatic ; RAS-associated autoimmune leukoproliferative disorder ; Schimmelpenning-Feuerstein-Mims syndrome, somatic mosaic</t>
  </si>
  <si>
    <t>KRBOX4</t>
  </si>
  <si>
    <t>HGNC:26007</t>
  </si>
  <si>
    <t>L1CAM</t>
  </si>
  <si>
    <t>HGNC:6470</t>
  </si>
  <si>
    <t>Corpus callosum, partial agenesis of ; CRASH syndrome ; Hydrocephalus due to aqueductal stenosis ; Hydrocephalus with congenital idiopathic intestinal pseudoobstruction ; Hydrocephalus with Hirschsprung disease ; MASA syndrome</t>
  </si>
  <si>
    <t>L2HGDH</t>
  </si>
  <si>
    <t>HGNC:20499</t>
  </si>
  <si>
    <t>L-2-hydroxyglutaric aciduria</t>
  </si>
  <si>
    <t>LAMA1</t>
  </si>
  <si>
    <t>HGNC:6481</t>
  </si>
  <si>
    <t>Poretti-Boltshauser syndrome</t>
  </si>
  <si>
    <r>
      <t>x</t>
    </r>
    <r>
      <rPr>
        <b/>
        <sz val="10"/>
        <color indexed="10"/>
        <rFont val="Arial"/>
        <family val="2"/>
      </rPr>
      <t xml:space="preserve"> ???G</t>
    </r>
  </si>
  <si>
    <t>LAMA2</t>
  </si>
  <si>
    <t>HGNC:6482</t>
  </si>
  <si>
    <t>Muscular dystrophy, congenital merosin-deficient ; Muscular dystrophy, congenital, due to partial LAMA2 deficiency</t>
  </si>
  <si>
    <t>LAMC3</t>
  </si>
  <si>
    <t>HGNC:6494</t>
  </si>
  <si>
    <t>Cortical malformations, occipital</t>
  </si>
  <si>
    <t>LAMP2</t>
  </si>
  <si>
    <t>HGNC:6501</t>
  </si>
  <si>
    <t>Danon disease</t>
  </si>
  <si>
    <t>LARGE1</t>
  </si>
  <si>
    <t>HGNC:6511</t>
  </si>
  <si>
    <t>Muscular dystrophy-dystroglycanopathy (congenital with brain and eye anomalies), type A, 6 ; Muscular dystrophy-dystroglycanopathy (congenital with mental retardation), type B, 6</t>
  </si>
  <si>
    <t>LARP7</t>
  </si>
  <si>
    <t>HGNC:24912</t>
  </si>
  <si>
    <t>Alazami syndrome</t>
  </si>
  <si>
    <t>LIG4</t>
  </si>
  <si>
    <t>HGNC:6601</t>
  </si>
  <si>
    <t>LIG4 syndrome ; Multiple myeloma, resistance to</t>
  </si>
  <si>
    <t>LINS1</t>
  </si>
  <si>
    <t>HGNC:30922</t>
  </si>
  <si>
    <t>Mental retardation, autosomal recessive 27</t>
  </si>
  <si>
    <t>LMBRD1</t>
  </si>
  <si>
    <t>HGNC:23038</t>
  </si>
  <si>
    <t>Methylmalonic aciduria and homocystinuria, cblF type</t>
  </si>
  <si>
    <t>LMNA</t>
  </si>
  <si>
    <t>HGNC:6636</t>
  </si>
  <si>
    <t>Cardiomyopathy, dilated, 1A ; Charcot-Marie-Tooth disease, type 2B1 ; Emery-Dreifuss muscular dystrophy 2, AD ; Emery-Dreifuss muscular dystrophy 3, AR ; Heart-hand syndrome, Slovenian type ; Hutchinson-Gilford progeria ; Lipodystrophy, familial partial, type 2 ; Malouf syndrome ; Mandibuloacral dysplasia ; Muscular dystrophy, congenital ; Muscular dystrophy, limb-girdle, type 1B ; Restrictive dermopathy, lethal</t>
  </si>
  <si>
    <t>LRP2</t>
  </si>
  <si>
    <t>HGNC:6694</t>
  </si>
  <si>
    <t>Donnai-Barrow syndrome</t>
  </si>
  <si>
    <t>LRPPRC</t>
  </si>
  <si>
    <t>HGNC:15714</t>
  </si>
  <si>
    <t>Leigh syndrome, French-Canadian type</t>
  </si>
  <si>
    <t>MAGEL2</t>
  </si>
  <si>
    <t>HGNC:6814</t>
  </si>
  <si>
    <t>Schaaf-Yang syndrome</t>
  </si>
  <si>
    <t>MAN1B1</t>
  </si>
  <si>
    <t>HGNC:6823</t>
  </si>
  <si>
    <t>Mental retardation, autosomal recessive 15</t>
  </si>
  <si>
    <t>MAN2B1</t>
  </si>
  <si>
    <t>HGNC:6826</t>
  </si>
  <si>
    <t>Mannosidosis, alpha-, types I and II</t>
  </si>
  <si>
    <t>MANBA</t>
  </si>
  <si>
    <t>HGNC:6831</t>
  </si>
  <si>
    <t>Mannosidosis, beta</t>
  </si>
  <si>
    <t>MAOA</t>
  </si>
  <si>
    <t>HGNC:6833</t>
  </si>
  <si>
    <t>Brunner syndrome ; Antisocial behavior</t>
  </si>
  <si>
    <t>MAP2K1</t>
  </si>
  <si>
    <t>HGNC:6840</t>
  </si>
  <si>
    <t>Cardiofaciocutaneous syndrome 3</t>
  </si>
  <si>
    <t>MAP2K2</t>
  </si>
  <si>
    <t>HGNC:6842</t>
  </si>
  <si>
    <t>Cardiofaciocutaneous syndrome 4</t>
  </si>
  <si>
    <t>MBD5</t>
  </si>
  <si>
    <t>HGNC:20444</t>
  </si>
  <si>
    <t>Mental retardation, autosomal dominant 1</t>
  </si>
  <si>
    <t>MCCC1</t>
  </si>
  <si>
    <t>HGNC:6936</t>
  </si>
  <si>
    <t>3-Methylcrotonyl-CoA carboxylase 1 deficiency</t>
  </si>
  <si>
    <t>MCCC2</t>
  </si>
  <si>
    <t>HGNC:6937</t>
  </si>
  <si>
    <t>3-Methylcrotonyl-CoA carboxylase 2 deficiency</t>
  </si>
  <si>
    <t>MCOLN1</t>
  </si>
  <si>
    <t>HGNC:13356</t>
  </si>
  <si>
    <t>Mucolipidosis IV</t>
  </si>
  <si>
    <t>MCPH1</t>
  </si>
  <si>
    <t>HGNC:6954</t>
  </si>
  <si>
    <t>Microcephaly 1, primary, autosomal recessive</t>
  </si>
  <si>
    <t>MECP2</t>
  </si>
  <si>
    <t>HGNC:6990</t>
  </si>
  <si>
    <t>Encephalopathy, neonatal severe ; Mental retardation, X-linked syndromic, Lubs type ; Mental retardation, X-linked, syndromic 13 ; Rett syndrome ; Rett syndrome, atypical ; Rett syndrome, preserved speech variant ; Autism susceptibility, X-linked 3</t>
  </si>
  <si>
    <t>MED12</t>
  </si>
  <si>
    <t>HGNC:11957</t>
  </si>
  <si>
    <t>Lujan-Fryns syndrome ; Ohdo syndrome, X-linked ; Opitz-Kaveggia syndrome</t>
  </si>
  <si>
    <t>MED13L</t>
  </si>
  <si>
    <t>HGNC:22962</t>
  </si>
  <si>
    <t>Mental retardation and distinctive facial features with or without cardiac defects ; Transposition of the great arteries, dextro-looped 1</t>
  </si>
  <si>
    <t>MED17</t>
  </si>
  <si>
    <t>HGNC:2375</t>
  </si>
  <si>
    <t>Microcephaly, postnatal progressive, with seizures and brain atrophy</t>
  </si>
  <si>
    <t>MED23</t>
  </si>
  <si>
    <t>HGNC:2372</t>
  </si>
  <si>
    <t>Mental retardation, autosomal recessive 18</t>
  </si>
  <si>
    <t>MEF2C</t>
  </si>
  <si>
    <t>HGNC:6996</t>
  </si>
  <si>
    <t>Chromosome 5q14.3 deletion syndrome ; Mental retardation, stereotypic movements, epilepsy, and/or cerebral malformations</t>
  </si>
  <si>
    <t>METTL23</t>
  </si>
  <si>
    <t>HGNC:26988</t>
  </si>
  <si>
    <t>Mental retardation, autosomal recessive 44</t>
  </si>
  <si>
    <t>MGAT2</t>
  </si>
  <si>
    <t>HGNC:7045</t>
  </si>
  <si>
    <t>Congenital disorder of glycosylation, type IIa</t>
  </si>
  <si>
    <t>MID1</t>
  </si>
  <si>
    <t>HGNC:7095</t>
  </si>
  <si>
    <t>Opitz GBBB syndrome, type I</t>
  </si>
  <si>
    <t>MID2</t>
  </si>
  <si>
    <t>HGNC:7096</t>
  </si>
  <si>
    <t>?Mental retardation, X-linked 101</t>
  </si>
  <si>
    <t>MKKS</t>
  </si>
  <si>
    <t>HGNC:7108</t>
  </si>
  <si>
    <t>Bardet-Biedl syndrome 6 ; McKusick-Kaufman syndrome</t>
  </si>
  <si>
    <t>MLYCD</t>
  </si>
  <si>
    <t>HGNC:7150</t>
  </si>
  <si>
    <t>Malonyl-CoA decarboxylase deficiency</t>
  </si>
  <si>
    <t>MMAA</t>
  </si>
  <si>
    <t>HGNC:18871</t>
  </si>
  <si>
    <t>Methylmalonic aciduria, vitamin B12-responsive</t>
  </si>
  <si>
    <t>MMACHC</t>
  </si>
  <si>
    <t>HGNC:24525</t>
  </si>
  <si>
    <t>Methylmalonic aciduria and homocystinuria, cblC type</t>
  </si>
  <si>
    <t>MMADHC</t>
  </si>
  <si>
    <t>HGNC:25221</t>
  </si>
  <si>
    <t>Homocystinuria, cblD type, variant 1 ; Methylmalonic aciduria and homocystinuria, cblD type ; Methylmalonic aciduria, cblD type, variant 2</t>
  </si>
  <si>
    <t>MMP21</t>
  </si>
  <si>
    <t>HGNC:14357</t>
  </si>
  <si>
    <t>Heterotaxy, visceral, 7, autosomal</t>
  </si>
  <si>
    <t>MOCS1</t>
  </si>
  <si>
    <t>HGNC:7190</t>
  </si>
  <si>
    <t>Molybdenum cofactor deficiency A</t>
  </si>
  <si>
    <t>MOCS2</t>
  </si>
  <si>
    <t>HGNC:7193</t>
  </si>
  <si>
    <t>Molybdenum cofactor deficiency B</t>
  </si>
  <si>
    <t>MOGS</t>
  </si>
  <si>
    <t>HGNC:24862</t>
  </si>
  <si>
    <t>Congenital disorder of glycosylation, type IIb</t>
  </si>
  <si>
    <t>MPDU1</t>
  </si>
  <si>
    <t>HGNC:7207</t>
  </si>
  <si>
    <t>Congenital disorder of glycosylation, type If</t>
  </si>
  <si>
    <t>MPDZ</t>
  </si>
  <si>
    <t>HGNC:7208</t>
  </si>
  <si>
    <t>Hydrocephalus, nonsyndromic, autosomal recessive 2</t>
  </si>
  <si>
    <t>MPLKIP</t>
  </si>
  <si>
    <t>HGNC:16002</t>
  </si>
  <si>
    <t>Trichothiodystrophy 4, nonphotosensitive</t>
  </si>
  <si>
    <t>MRPS22</t>
  </si>
  <si>
    <t>HGNC:14508</t>
  </si>
  <si>
    <t>Combined oxidative phosphorylation deficiency 5</t>
  </si>
  <si>
    <t>MTHFR</t>
  </si>
  <si>
    <t>HGNC:7436</t>
  </si>
  <si>
    <t>Homocystinuria due to MTHFR deficiency ; Neural tube defects, susceptibility to ; Schizophrenia, susceptibility to ; Thromboembolism, susceptibility to ; Vascular disease, susceptibility to</t>
  </si>
  <si>
    <t>MTOR</t>
  </si>
  <si>
    <t>HGNC:3942</t>
  </si>
  <si>
    <t>Smith-Kingsmore syndrome</t>
  </si>
  <si>
    <t>MTR</t>
  </si>
  <si>
    <t>HGNC:7468</t>
  </si>
  <si>
    <t>Homocystinuria-megaloblastic anemia, cblG complementation type ; Neural tube defects, folate-sensitive, susceptibility to</t>
  </si>
  <si>
    <t>MTRR</t>
  </si>
  <si>
    <t>HGNC:7473</t>
  </si>
  <si>
    <t>Homocystinuria-megaloblastic anemia, cbl E type ; Neural tube defects, folate-sensitive, susceptibility to</t>
  </si>
  <si>
    <t>MUT</t>
  </si>
  <si>
    <t>HGNC:7526</t>
  </si>
  <si>
    <t>Methylmalonic aciduria, mut(0) type</t>
  </si>
  <si>
    <t>MVK</t>
  </si>
  <si>
    <t>HGNC:7530</t>
  </si>
  <si>
    <t>Hyper-IgD syndrome ; Mevalonic aciduria ; Porokeratosis 3, multiple types</t>
  </si>
  <si>
    <t>MYCN</t>
  </si>
  <si>
    <t>HGNC:7559</t>
  </si>
  <si>
    <t>Feingold syndrome</t>
  </si>
  <si>
    <t>MYH9</t>
  </si>
  <si>
    <t>HGNC:7579</t>
  </si>
  <si>
    <t>Deafness, autosomal dominant 17 ; Epstein syndrome ; Fechtner syndrome ; Macrothrombocytopenia and progressive sensorineural deafness ; May-Hegglin anomaly ; Sebastian syndrome</t>
  </si>
  <si>
    <t>MYO5A</t>
  </si>
  <si>
    <t>HGNC:7602</t>
  </si>
  <si>
    <t>Griscelli syndrome, type 1</t>
  </si>
  <si>
    <t>MYT1L</t>
  </si>
  <si>
    <t>HGNC:7623</t>
  </si>
  <si>
    <t>Mental retardation, autosomal dominant 39</t>
  </si>
  <si>
    <t>NAA10</t>
  </si>
  <si>
    <t>HGNC:18704</t>
  </si>
  <si>
    <t>?Microphthalmia, syndromic 1 ; Ogden syndrome</t>
  </si>
  <si>
    <t>NAGA</t>
  </si>
  <si>
    <t>HGNC:7631</t>
  </si>
  <si>
    <t>Kanzaki disease ; Schindler disease, type I ; Schindler disease, type III</t>
  </si>
  <si>
    <t>NAGLU</t>
  </si>
  <si>
    <t>HGNC:7632</t>
  </si>
  <si>
    <t>?Charcot-Marie-Tooth disease, axonal, type 2V ; Mucopolysaccharidosis type IIIB (Sanfilippo B)</t>
  </si>
  <si>
    <t>NALCN</t>
  </si>
  <si>
    <t>HGNC:19082</t>
  </si>
  <si>
    <t>Congenital contractures of the limbs and face, hypotonia, and developmental delay ; Hypotonia, infantile, with psychomotor retardation and characteristic facies 1</t>
  </si>
  <si>
    <t>NBN</t>
  </si>
  <si>
    <t>HGNC:7652</t>
  </si>
  <si>
    <t>Aplastic anemia ; Leukemia, acute lymphoblastic ; Nijmegen breakage syndrome</t>
  </si>
  <si>
    <t>NDE1</t>
  </si>
  <si>
    <t>HGNC:17619</t>
  </si>
  <si>
    <t>?Microhydranencephaly ; Lissencephaly 4 (with microcephaly)</t>
  </si>
  <si>
    <t>NDP</t>
  </si>
  <si>
    <t>HGNC:7678</t>
  </si>
  <si>
    <t>Exudative vitreoretinopathy 2, X-linked ; Norrie disease</t>
  </si>
  <si>
    <t>NDST1</t>
  </si>
  <si>
    <t>HGNC:7680</t>
  </si>
  <si>
    <t>Mental retardation, autosomal recessive 46</t>
  </si>
  <si>
    <t>NDUFA1</t>
  </si>
  <si>
    <t>HGNC:7683</t>
  </si>
  <si>
    <t>Mitochondrial complex I deficiency</t>
  </si>
  <si>
    <t>NDUFA11</t>
  </si>
  <si>
    <t>HGNC:20371</t>
  </si>
  <si>
    <t>NDUFA12</t>
  </si>
  <si>
    <t>HGNC:23987</t>
  </si>
  <si>
    <t>Leigh syndrome due to mitochondrial complex 1 deficiency</t>
  </si>
  <si>
    <t>NDUFS1</t>
  </si>
  <si>
    <t>HGNC:7707</t>
  </si>
  <si>
    <t>NDUFS2</t>
  </si>
  <si>
    <t>HGNC:7708</t>
  </si>
  <si>
    <t>NDUFS3</t>
  </si>
  <si>
    <t>HGNC:7710</t>
  </si>
  <si>
    <t>Leigh syndrome due to mitochondrial complex I deficiency ; Mitochondrial complex I deficiency</t>
  </si>
  <si>
    <t>NDUFS4</t>
  </si>
  <si>
    <t>HGNC:7711</t>
  </si>
  <si>
    <t>Leigh syndrome ; Mitochondrial complex I deficiency</t>
  </si>
  <si>
    <t>NDUFS7</t>
  </si>
  <si>
    <t>HGNC:7714</t>
  </si>
  <si>
    <t>Leigh syndrome</t>
  </si>
  <si>
    <t>NDUFS8</t>
  </si>
  <si>
    <t>HGNC:7715</t>
  </si>
  <si>
    <t>Leigh syndrome due to mitochondrial complex I deficiency</t>
  </si>
  <si>
    <t>NDUFV1</t>
  </si>
  <si>
    <t>HGNC:7716</t>
  </si>
  <si>
    <t>NEU1</t>
  </si>
  <si>
    <t>HGNC:7758</t>
  </si>
  <si>
    <t>Sialidosis, type I ; Sialidosis, type II</t>
  </si>
  <si>
    <t>nfatc1</t>
  </si>
  <si>
    <t>HGNC:7775</t>
  </si>
  <si>
    <t>NFIA</t>
  </si>
  <si>
    <t>HGNC:7784</t>
  </si>
  <si>
    <t>NFIX</t>
  </si>
  <si>
    <t>HGNC:7788</t>
  </si>
  <si>
    <t>Marshall-Smith syndrome ; Sotos syndrome 2</t>
  </si>
  <si>
    <t>NHEJ1</t>
  </si>
  <si>
    <t>HGNC:25737</t>
  </si>
  <si>
    <t>Severe combined immunodeficiency with microcephaly, growth retardation, and sensitivity to ionizing radiation</t>
  </si>
  <si>
    <t>NHS</t>
  </si>
  <si>
    <t>HGNC:7820</t>
  </si>
  <si>
    <t>Cataract 40, X-linked ; Nance-Horan syndrome</t>
  </si>
  <si>
    <t>NIN</t>
  </si>
  <si>
    <t>HGNC:14906</t>
  </si>
  <si>
    <t>?Seckel syndrome 7</t>
  </si>
  <si>
    <t>NIPBL</t>
  </si>
  <si>
    <t>HGNC:28862</t>
  </si>
  <si>
    <t>Cornelia de Lange syndrome 1</t>
  </si>
  <si>
    <t>NKX2-1</t>
  </si>
  <si>
    <t>HGNC:11825</t>
  </si>
  <si>
    <t>Chorea, hereditary benign ; Choreoathetosis, hypothyroidism, and neonatal respiratory distress ; Thyroid cancer, monmedullary, 1</t>
  </si>
  <si>
    <t>NLGN3</t>
  </si>
  <si>
    <t>HGNC:14289</t>
  </si>
  <si>
    <t>Asperger syndrome susceptibility, X-linked 1 ; Autism susceptibility, X-linked 1</t>
  </si>
  <si>
    <t>NLGN4X</t>
  </si>
  <si>
    <t>HGNC:14287</t>
  </si>
  <si>
    <t>Mental retardation, X-linked ; Asperger syndrome susceptibility, X-linked 2 ; Autism susceptibility, X-linked 2</t>
  </si>
  <si>
    <t>NLRP3</t>
  </si>
  <si>
    <t>HGNC:16400</t>
  </si>
  <si>
    <t>CINCA syndrome ; Familial cold-induced inflammatory syndrome 1 ; Muckle-Wells syndrome</t>
  </si>
  <si>
    <t>NPHP1</t>
  </si>
  <si>
    <t>HGNC:7905</t>
  </si>
  <si>
    <t>Joubert syndrome 4 ; Nephronophthisis 1, juvenile ; Senior-Loken syndrome-1</t>
  </si>
  <si>
    <t>NR2F1</t>
  </si>
  <si>
    <t>HGNC:7975</t>
  </si>
  <si>
    <t>Bosch-Boonstra-Schaaf optic atrophy syndrome</t>
  </si>
  <si>
    <t>NRAS</t>
  </si>
  <si>
    <t>HGNC:7989</t>
  </si>
  <si>
    <t>?RAS-associated autoimmune lymphoproliferative syndrome type IV, somatic ; Colorectal cancer, somatic ; Epidermal nevus, somatic ; Melanocytic nevus syndrome, congenital, somatic ; Neurocutaneous melanosis, somatic ; Noonan syndrome 6 ; Schimmelpenning-Feuerstein-Mims syndrome, somatic mosaic ; Thyroid carcinoma, follicular, somatic</t>
  </si>
  <si>
    <t>NRXN1</t>
  </si>
  <si>
    <t>HGNC:8008</t>
  </si>
  <si>
    <t>Pitt-Hopkins-like syndrome 2 ; Schizophrenia, susceptibility to, 17</t>
  </si>
  <si>
    <t>NRXN2</t>
  </si>
  <si>
    <t>HGNC:8009</t>
  </si>
  <si>
    <t>NSD1</t>
  </si>
  <si>
    <t>HGNC:14234</t>
  </si>
  <si>
    <t>Beckwith-Wiedemann syndrome ; Leukemia, acute myeloid ; Sotos syndrome 1</t>
  </si>
  <si>
    <t>NSDHL</t>
  </si>
  <si>
    <t>HGNC:13398</t>
  </si>
  <si>
    <t>CHILD syndrome ; CK syndrome</t>
  </si>
  <si>
    <t>NSUN2</t>
  </si>
  <si>
    <t>HGNC:25994</t>
  </si>
  <si>
    <t>Mental retardation, autosomal recessive 5</t>
  </si>
  <si>
    <t>NTRK1</t>
  </si>
  <si>
    <t>HGNC:8031</t>
  </si>
  <si>
    <t>Insensitivity to pain, congenital, with anhidrosis ; Medullary thyroid carcinoma, familial</t>
  </si>
  <si>
    <t>OBSL1</t>
  </si>
  <si>
    <t>HGNC:29092</t>
  </si>
  <si>
    <t>3-M syndrome 2</t>
  </si>
  <si>
    <t>OCLN</t>
  </si>
  <si>
    <t>HGNC:8104</t>
  </si>
  <si>
    <t>Band-like calcification with simplified gyration and polymicrogyria</t>
  </si>
  <si>
    <t>OCRL</t>
  </si>
  <si>
    <t>HGNC:8108</t>
  </si>
  <si>
    <t>Dent disease 2 ; Lowe syndrome</t>
  </si>
  <si>
    <t>OFD1</t>
  </si>
  <si>
    <t>HGNC:2567</t>
  </si>
  <si>
    <t>?Retinitis pigmentosa 23 ; Joubert syndrome 10 ; Orofaciodigital syndrome I ; Simpson-Golabi-Behmel syndrome, type 2</t>
  </si>
  <si>
    <t>OPHN1</t>
  </si>
  <si>
    <t>HGNC:8148</t>
  </si>
  <si>
    <t>Mental retardation, X-linked, with cerebellar hypoplasia and distinctive facial appearance</t>
  </si>
  <si>
    <t>ORC1</t>
  </si>
  <si>
    <t>HGNC:8487</t>
  </si>
  <si>
    <t>Meier-Gorlin syndrome 1</t>
  </si>
  <si>
    <t>ORC4</t>
  </si>
  <si>
    <t>HGNC:8490</t>
  </si>
  <si>
    <t>Meier-Gorlin syndrome 2</t>
  </si>
  <si>
    <t>ORC6</t>
  </si>
  <si>
    <t>HGNC:17151</t>
  </si>
  <si>
    <t>Meier-Gorlin syndrome 3</t>
  </si>
  <si>
    <t>OTC</t>
  </si>
  <si>
    <t>HGNC:8512</t>
  </si>
  <si>
    <t>Ornithine transcarbamylase deficiency</t>
  </si>
  <si>
    <t>PACS1</t>
  </si>
  <si>
    <t>HGNC:30032</t>
  </si>
  <si>
    <t>Schuss-Hoeijmakers sydnrome</t>
  </si>
  <si>
    <t>PAFAH1B1</t>
  </si>
  <si>
    <t>HGNC:8574</t>
  </si>
  <si>
    <t>Lissencephaly 1 ; Subcortical laminar heterotopia</t>
  </si>
  <si>
    <t>PAH</t>
  </si>
  <si>
    <t>HGNC:8582</t>
  </si>
  <si>
    <t>Phenylketonuria ; [Hyperphenylalaninemia, non-PKU mild]</t>
  </si>
  <si>
    <t>PAK3</t>
  </si>
  <si>
    <t>HGNC:8592</t>
  </si>
  <si>
    <t>Mental retardation, X-linked 30/47</t>
  </si>
  <si>
    <t>PANK2</t>
  </si>
  <si>
    <t>HGNC:15894</t>
  </si>
  <si>
    <t>HARP syndrome ; Neurodegeneration with brain iron accumulation 1</t>
  </si>
  <si>
    <t>PAPSS2</t>
  </si>
  <si>
    <t>HGNC:8604</t>
  </si>
  <si>
    <t>Brachyolmia 4 with mild epiphyseal and metaphyseal changes</t>
  </si>
  <si>
    <t>PAX1</t>
  </si>
  <si>
    <t>HGNC:8615</t>
  </si>
  <si>
    <t>?Otofaciocervical syndrome 2</t>
  </si>
  <si>
    <t>PAX2</t>
  </si>
  <si>
    <t>HGNC:8616</t>
  </si>
  <si>
    <t>Glomerulosclerosis, focal segmental, 7 ; Papillorenal syndrome</t>
  </si>
  <si>
    <t>PAX3</t>
  </si>
  <si>
    <t>HGNC:8617</t>
  </si>
  <si>
    <t>Craniofacial-deafness-hand syndrome ; Rhabdomyosarcoma 2, alveolar ; Waardenburg syndrome, type 1 ; Waardenburg syndrome, type 3</t>
  </si>
  <si>
    <t>PAX6</t>
  </si>
  <si>
    <t>HGNC:8620</t>
  </si>
  <si>
    <t>?Morning glory disc anomaly ; Aniridia ; Cataract with late-onset corneal dystrophy ; Coloboma of optic nerve ; Coloboma, ocular ; Foveal hypoplasia 1 ; Keratitis ; Optic nerve hypoplasia ; Peters anomaly</t>
  </si>
  <si>
    <t>PAX8</t>
  </si>
  <si>
    <t>HGNC:8622</t>
  </si>
  <si>
    <t>Hypothyroidism, congenital, due to thyroid dysgenesis or hypoplasia</t>
  </si>
  <si>
    <t>PC</t>
  </si>
  <si>
    <t>HGNC:8636</t>
  </si>
  <si>
    <t>Pyruvate carboxylase deficiency</t>
  </si>
  <si>
    <t>PCDH19</t>
  </si>
  <si>
    <t>HGNC:14270</t>
  </si>
  <si>
    <t>Epileptic encephalopathy, early infantile, 9</t>
  </si>
  <si>
    <t>PCGF2</t>
  </si>
  <si>
    <t>HGNC:12929</t>
  </si>
  <si>
    <t>PCNT</t>
  </si>
  <si>
    <t>HGNC:16068</t>
  </si>
  <si>
    <t>Microcephalic osteodysplastic primordial dwarfism, type II</t>
  </si>
  <si>
    <t>PDE4D</t>
  </si>
  <si>
    <t>HGNC:8783</t>
  </si>
  <si>
    <t>Acrodysostosis 2, with or without hormone resistance ; Stroke, susceptibility to, 1</t>
  </si>
  <si>
    <t>PDHA1</t>
  </si>
  <si>
    <t>HGNC:8806</t>
  </si>
  <si>
    <t>Pyruvate dehydrogenase E1-alpha deficiency</t>
  </si>
  <si>
    <t>PDSS1</t>
  </si>
  <si>
    <t>HGNC:17759</t>
  </si>
  <si>
    <t>Coenzyme Q10 deficiency, primary, 2</t>
  </si>
  <si>
    <t>PDSS2</t>
  </si>
  <si>
    <t>HGNC:23041</t>
  </si>
  <si>
    <t>Coenzyme Q10 deficiency, primary, 3</t>
  </si>
  <si>
    <t>PEPD</t>
  </si>
  <si>
    <t>HGNC:8840</t>
  </si>
  <si>
    <t>Prolidase deficiency</t>
  </si>
  <si>
    <t>PEX1</t>
  </si>
  <si>
    <t>HGNC:8850</t>
  </si>
  <si>
    <t>Heimler syndrome 1 ; Peroxisome biogenesis disorder 1A (Zellweger) ; Peroxisome biogenesis disorder 1B (NALD/IRD)</t>
  </si>
  <si>
    <t>PEX10</t>
  </si>
  <si>
    <t>HGNC:8851</t>
  </si>
  <si>
    <t>Peroxisome biogenesis disorder 6A (Zellweger) ; Peroxisome biogenesis disorder 6B</t>
  </si>
  <si>
    <t>PEX11B</t>
  </si>
  <si>
    <t>HGNC:8853</t>
  </si>
  <si>
    <t>Peroxisome biogenesis disorder 14B</t>
  </si>
  <si>
    <t>PEX12</t>
  </si>
  <si>
    <t>HGNC:8854</t>
  </si>
  <si>
    <t>Peroxisome biogenesis disorder 3A (Zellweger) ; Peroxisome biogenesis disorder 3B</t>
  </si>
  <si>
    <t>PEX13</t>
  </si>
  <si>
    <t>HGNC:8855</t>
  </si>
  <si>
    <t>Peroxisome biogenesis disorder 11A (Zellweger) ; Peroxisome biogenesis disorder 11B</t>
  </si>
  <si>
    <t>PEX16</t>
  </si>
  <si>
    <t>HGNC:8857</t>
  </si>
  <si>
    <t>Peroxisome biogenesis disorder 8A, (Zellweger) ; Peroxisome biogenesis disorder 8B</t>
  </si>
  <si>
    <t>PEX19</t>
  </si>
  <si>
    <t>HGNC:9713</t>
  </si>
  <si>
    <t>Peroxisome biogenesis disorder 12A (Zellweger)</t>
  </si>
  <si>
    <t>PEX2</t>
  </si>
  <si>
    <t>HGNC:9717</t>
  </si>
  <si>
    <t>Peroxisome biogenesis disorder 5A (Zellweger) ; Peroxisome biogenesis disorder 5B</t>
  </si>
  <si>
    <t>PEX26</t>
  </si>
  <si>
    <t>HGNC:22965</t>
  </si>
  <si>
    <t>Peroxisome biogenesis disorder 7A (Zellweger) ; Peroxisome biogenesis disorder 7B</t>
  </si>
  <si>
    <t>PEX3</t>
  </si>
  <si>
    <t>HGNC:8858</t>
  </si>
  <si>
    <t>Peroxisome biogenesis disorder 10A (Zellweger)</t>
  </si>
  <si>
    <t>PEX5</t>
  </si>
  <si>
    <t>HGNC:9719</t>
  </si>
  <si>
    <t>Peroxisome biogenesis disorder 2A (Zellweger) ; Peroxisome biogenesis disorder 2B ; Rhizomelic chondrodysplasia punctata, type 5</t>
  </si>
  <si>
    <t>PEX6</t>
  </si>
  <si>
    <t>HGNC:8859</t>
  </si>
  <si>
    <t>Heimler syndrome 2 ; Peroxisome biogenesis disorder 4A (Zellweger) ; Peroxisome biogenesis disorder 4B</t>
  </si>
  <si>
    <t>PEX7</t>
  </si>
  <si>
    <t>HGNC:8860</t>
  </si>
  <si>
    <t>Peroxisome biogenesis disorder 9B ; Rhizomelic chondrodysplasia punctata, type 1</t>
  </si>
  <si>
    <t>PGAP1</t>
  </si>
  <si>
    <t>HGNC:25712</t>
  </si>
  <si>
    <t>Mental retardation, autosomal recessive 42</t>
  </si>
  <si>
    <t>PGAP2</t>
  </si>
  <si>
    <t>HGNC:17893</t>
  </si>
  <si>
    <t>Hyperphosphatasia with mental retardation syndrome 3</t>
  </si>
  <si>
    <t>PGAP3</t>
  </si>
  <si>
    <t>HGNC:23719</t>
  </si>
  <si>
    <t>Hyperphosphatasia with mental retardation syndrome 4</t>
  </si>
  <si>
    <t>PGK1</t>
  </si>
  <si>
    <t>HGNC:8896</t>
  </si>
  <si>
    <t>Phosphoglycerate kinase 1 deficiency</t>
  </si>
  <si>
    <t>PHC1</t>
  </si>
  <si>
    <t>HGNC:3182</t>
  </si>
  <si>
    <t>?Microcephaly 11, primary, autosomal recessive</t>
  </si>
  <si>
    <t>PHF6</t>
  </si>
  <si>
    <t>HGNC:18145</t>
  </si>
  <si>
    <t>Borjeson-Forssman-Lehmann syndrome</t>
  </si>
  <si>
    <t>PHF8</t>
  </si>
  <si>
    <t>HGNC:20672</t>
  </si>
  <si>
    <t>Mental retardation syndrome, X-linked, Siderius type</t>
  </si>
  <si>
    <t>PHGDH</t>
  </si>
  <si>
    <t>HGNC:8923</t>
  </si>
  <si>
    <t>Neu-Laxova syndrome 1 ; Phosphoglycerate dehydrogenase deficiency</t>
  </si>
  <si>
    <t>PHIP</t>
  </si>
  <si>
    <t>HGNC:15673</t>
  </si>
  <si>
    <t>PIGL</t>
  </si>
  <si>
    <t>HGNC:8966</t>
  </si>
  <si>
    <t>CHIME syndrome</t>
  </si>
  <si>
    <t>PIGN</t>
  </si>
  <si>
    <t>HGNC:8967</t>
  </si>
  <si>
    <t>Multiple congenital anomalies-hypotonia-seizures syndrome 1</t>
  </si>
  <si>
    <t>PIGO</t>
  </si>
  <si>
    <t>HGNC:23215</t>
  </si>
  <si>
    <t>Hyperphosphatasia with mental retardation syndrome 2</t>
  </si>
  <si>
    <t>PIGT</t>
  </si>
  <si>
    <t>HGNC:14938</t>
  </si>
  <si>
    <t>?Paroxysmal nocturnal hemoglobinuria 2 ; Multiple congenital anomalies-hypotonia-seizures syndrome 3</t>
  </si>
  <si>
    <t>PIGV</t>
  </si>
  <si>
    <t>HGNC:26031</t>
  </si>
  <si>
    <t>Hyperphosphatasia with mental retardation syndrome 1</t>
  </si>
  <si>
    <t>PIK3R2</t>
  </si>
  <si>
    <t>HGNC:8980</t>
  </si>
  <si>
    <t>Megalencephaly-polymicrogyria-polydactyly-hydrocephalus syndrome 1</t>
  </si>
  <si>
    <t>PLA2G6</t>
  </si>
  <si>
    <t>HGNC:9039</t>
  </si>
  <si>
    <t>Infantile neuroaxonal dystrophy 1 ; Neurodegeneration with brain iron accumulation 2B ; Parkinson disease 14, autosomal recessive</t>
  </si>
  <si>
    <t>PLCB1</t>
  </si>
  <si>
    <t>HGNC:15917</t>
  </si>
  <si>
    <t>Epileptic encephalopathy, early infantile, 12</t>
  </si>
  <si>
    <t>PLCB4</t>
  </si>
  <si>
    <t>HGNC:9059</t>
  </si>
  <si>
    <t>Auriculocondylar syndrome 2</t>
  </si>
  <si>
    <t>PLEC</t>
  </si>
  <si>
    <t>HGNC:9069</t>
  </si>
  <si>
    <t>?Epidermolysis bullosa simplex with nail dystrophy ; Epidermolysis bullosa simplex with muscular dystrophy ; Epidermolysis bullosa simplex with pyloric atresia ; Epidermolysis bullosa simplex, Ogna type ; Muscular dystrophy, limb-girdle, type 2Q</t>
  </si>
  <si>
    <t>PLOD1</t>
  </si>
  <si>
    <t>HGNC:9081</t>
  </si>
  <si>
    <t>Ehlers-Danlos syndrome, type VI</t>
  </si>
  <si>
    <t>PLP1</t>
  </si>
  <si>
    <t>HGNC:9086</t>
  </si>
  <si>
    <t>Pelizaeus-Merzbacher disease ; Spastic paraplegia 2, X-linked</t>
  </si>
  <si>
    <t>PLXND1</t>
  </si>
  <si>
    <t>HGNC:9107</t>
  </si>
  <si>
    <t>PMM2</t>
  </si>
  <si>
    <t>HGNC:9115</t>
  </si>
  <si>
    <t>Congenital disorder of glycosylation, type Ia</t>
  </si>
  <si>
    <t>PNKP</t>
  </si>
  <si>
    <t>HGNC:9154</t>
  </si>
  <si>
    <t>Ataxia-oculomotor apraxia 4 ; Microcephaly, seizures, and developmental delay</t>
  </si>
  <si>
    <t>PNP</t>
  </si>
  <si>
    <t>HGNC:7892</t>
  </si>
  <si>
    <t>Immunodeficiency due to purine nucleoside phosphorylase deficiency</t>
  </si>
  <si>
    <t>POC1A</t>
  </si>
  <si>
    <t>HGNC:24488</t>
  </si>
  <si>
    <t>Short stature, onychodysplasia, facial dysmorphism, and hypotrichosis</t>
  </si>
  <si>
    <t>POGZ</t>
  </si>
  <si>
    <t>HGNC:18801</t>
  </si>
  <si>
    <t>White-Sutton syndrome</t>
  </si>
  <si>
    <t>POLG</t>
  </si>
  <si>
    <t>HGNC:9179</t>
  </si>
  <si>
    <t>Mitochondrial DNA depletion syndrome 4A (Alpers type) ; Mitochondrial DNA depletion syndrome 4B (MNGIE type) ; Mitochondrial recessive ataxia syndrome (includes SANDO and SCAE) ; Progressive external ophthalmoplegia, autosomal dominant 1 ; Progressive external ophthalmoplegia, autosomal recessive 1</t>
  </si>
  <si>
    <t>POLR3A</t>
  </si>
  <si>
    <t>HGNC:30074</t>
  </si>
  <si>
    <t>Leukodystrophy, hypomyelinating, 7, with or without oligodontia and/or hypogonadotropic hypogonadism</t>
  </si>
  <si>
    <t>POLR3B</t>
  </si>
  <si>
    <t>HGNC:30348</t>
  </si>
  <si>
    <t>Leukodystrophy, hypomyelinating, 8, with or without oligodontia and/or hypogonadotropic hypogonadism</t>
  </si>
  <si>
    <t>POMGNT1</t>
  </si>
  <si>
    <t>HGNC:19139</t>
  </si>
  <si>
    <t>Muscular dystrophy-dystroglycanopathy (congenital with brain and eye anomalies), type A, 3 ; Muscular dystrophy-dystroglycanopathy (congenital with mental retardation), type B, 3 ; Muscular dystrophy-dystroglycanopathy (limb-girdle), type C, 3</t>
  </si>
  <si>
    <t>POMK</t>
  </si>
  <si>
    <t>HGNC:26267</t>
  </si>
  <si>
    <t>?Muscular dystrophy-dystroglycanopathy (limb-girdle), type C, 12 ; Muscular dystrophy-dystroglycanopathy (congenital with brain and eye anomalies), type A, 12</t>
  </si>
  <si>
    <t>POMT1</t>
  </si>
  <si>
    <t>HGNC:9202</t>
  </si>
  <si>
    <t>Muscular dystrophy-dystroglycanopathy (congenital with brain and eye anomalies), type A, 1 ; Muscular dystrophy-dystroglycanopathy (congenital with mental retardation), type B, 1 ; Muscular dystrophy-dystroglycanopathy (limb-girdle), type C, 1</t>
  </si>
  <si>
    <t>POMT2</t>
  </si>
  <si>
    <t>HGNC:19743</t>
  </si>
  <si>
    <t>Muscular dystrophy-dystroglycanopathy (congenital with brain and eye anomalies), type A, 2 ; Muscular dystrophy-dystroglycanopathy (congenital with mental retardation), type B, 2 ; Muscular dystrophy-dystroglycanopathy (limb-girdle), type C, 2</t>
  </si>
  <si>
    <t>PORCN</t>
  </si>
  <si>
    <t>HGNC:17652</t>
  </si>
  <si>
    <t>Focal dermal hypoplasia</t>
  </si>
  <si>
    <t>POU1F1</t>
  </si>
  <si>
    <t>HGNC:9210</t>
  </si>
  <si>
    <t>Pituitary hormone deficiency, combined, 1</t>
  </si>
  <si>
    <t>PPOX</t>
  </si>
  <si>
    <t>HGNC:9280</t>
  </si>
  <si>
    <t>Porphyria variegata</t>
  </si>
  <si>
    <t>PPP2R1A</t>
  </si>
  <si>
    <t>HGNC:9302</t>
  </si>
  <si>
    <t>Mental retardation, autosomal dominant 36</t>
  </si>
  <si>
    <t>PPP2R5D</t>
  </si>
  <si>
    <t>HGNC:9312</t>
  </si>
  <si>
    <t>Mental retardation, autosomal dominant 35</t>
  </si>
  <si>
    <t>PPT1</t>
  </si>
  <si>
    <t>HGNC:9325</t>
  </si>
  <si>
    <t>Ceroid lipofuscinosis, neuronal, 1</t>
  </si>
  <si>
    <t>PQBP1</t>
  </si>
  <si>
    <t>HGNC:9330</t>
  </si>
  <si>
    <t>Renpenning syndrome</t>
  </si>
  <si>
    <t>PRMT7</t>
  </si>
  <si>
    <t>HGNC:25557</t>
  </si>
  <si>
    <t>PRPS1</t>
  </si>
  <si>
    <t>HGNC:9462</t>
  </si>
  <si>
    <t>Arts syndrome ; Charcot-Marie-Tooth disease, X-linked recessive, 5 ; Deafness, X-linked 1 ; Gout, PRPS-related ; Phosphoribosylpyrophosphate synthetase superactivity</t>
  </si>
  <si>
    <t>PRSS12</t>
  </si>
  <si>
    <t>HGNC:9477</t>
  </si>
  <si>
    <t>Mental retardation, autosomal recessive 1</t>
  </si>
  <si>
    <t>PSAP</t>
  </si>
  <si>
    <t>HGNC:9498</t>
  </si>
  <si>
    <t>Combined SAP deficiency ; Gaucher disease, atypical ; Krabbe disease, atypical ; Metachromatic leukodystrophy due to SAP-b deficiency</t>
  </si>
  <si>
    <t>PTCH1</t>
  </si>
  <si>
    <t>HGNC:9585</t>
  </si>
  <si>
    <t>Basal cell carcinoma, somatic ; Basal cell nevus syndrome ; Holoprosencephaly 7</t>
  </si>
  <si>
    <t>PTCHD1</t>
  </si>
  <si>
    <t>HGNC:26392</t>
  </si>
  <si>
    <t>Autism, susceptibility to, X-linked 4</t>
  </si>
  <si>
    <t>PTDSS1</t>
  </si>
  <si>
    <t>HGNC:9587</t>
  </si>
  <si>
    <t>Lenz-Majewski hyperostotic dwarfism</t>
  </si>
  <si>
    <t>PTEN</t>
  </si>
  <si>
    <t>HGNC:9588</t>
  </si>
  <si>
    <t>Bannayan-Riley-Ruvalcaba syndrome ; Cowden syndrome 1 ; Endometrial carcinoma, somatic ; Lhermitte-Duclos syndrome ; Macrocephaly/autism syndrome ; Malignant melanoma, somatic ; PTEN hamartoma tumor syndrome ; Squamous cell carcinoma, head and neck, somatic ; VATER association with macrocephaly and ventriculomegaly ; Glioma susceptibility 2 ; Meningioma ; Prostate cancer, somatic</t>
  </si>
  <si>
    <t>PTPN11</t>
  </si>
  <si>
    <t>HGNC:9644</t>
  </si>
  <si>
    <t>LEOPARD syndrome 1 ; Leukemia, juvenile myelomonocytic, somatic ; Metachondromatosis ; Noonan syndrome 1</t>
  </si>
  <si>
    <t>PUF60</t>
  </si>
  <si>
    <t>HGNC:17042</t>
  </si>
  <si>
    <t>Verheij syndrome</t>
  </si>
  <si>
    <t>PURA</t>
  </si>
  <si>
    <t>HGNC:9701</t>
  </si>
  <si>
    <t>Mental retardation, autosomal dominant 31</t>
  </si>
  <si>
    <t>PUS1</t>
  </si>
  <si>
    <t>HGNC:15508</t>
  </si>
  <si>
    <t>Myopathy, lactic acidosis, and sideroblastic anemia 1</t>
  </si>
  <si>
    <t>PYCR1</t>
  </si>
  <si>
    <t>HGNC:9721</t>
  </si>
  <si>
    <t>Cutis laxa, autosomal recessive, type IIB ; Cutis laxa, autosomal recessive, type IIIB</t>
  </si>
  <si>
    <t>QDPR</t>
  </si>
  <si>
    <t>HGNC:9752</t>
  </si>
  <si>
    <t>Hyperphenylalaninemia, BH4-deficient, C</t>
  </si>
  <si>
    <t>RAB18</t>
  </si>
  <si>
    <t>HGNC:14244</t>
  </si>
  <si>
    <t>Warburg micro syndrome 3</t>
  </si>
  <si>
    <t>RAB27A</t>
  </si>
  <si>
    <t>HGNC:9766</t>
  </si>
  <si>
    <t>Griscelli syndrome, type 2</t>
  </si>
  <si>
    <t>RAB39B</t>
  </si>
  <si>
    <t>HGNC:16499</t>
  </si>
  <si>
    <t>?Waisman syndrome ; Mental retardation, X-linked 72</t>
  </si>
  <si>
    <t>RAB3GAP1</t>
  </si>
  <si>
    <t>HGNC:17063</t>
  </si>
  <si>
    <t>Warburg micro syndrome 1</t>
  </si>
  <si>
    <t>RAB3GAP2</t>
  </si>
  <si>
    <t>HGNC:17168</t>
  </si>
  <si>
    <t>Martsolf syndrome ; Warburg micro syndrome 2</t>
  </si>
  <si>
    <t>RAB40AL</t>
  </si>
  <si>
    <t>HGNC:25410</t>
  </si>
  <si>
    <t>?</t>
  </si>
  <si>
    <t>RAC1</t>
  </si>
  <si>
    <t>HGNC:9801</t>
  </si>
  <si>
    <t>RAD21</t>
  </si>
  <si>
    <t>HGNC:9811</t>
  </si>
  <si>
    <t>Cornelia de Lange syndrome 4</t>
  </si>
  <si>
    <t>RAF1</t>
  </si>
  <si>
    <t>HGNC:9829</t>
  </si>
  <si>
    <t>Cardiomyopathy, dilated, 1NN ; LEOPARD syndrome 2 ; Noonan syndrome 5</t>
  </si>
  <si>
    <t>RAI1</t>
  </si>
  <si>
    <t>HGNC:9834</t>
  </si>
  <si>
    <t>Smith-Magenis syndrome</t>
  </si>
  <si>
    <t>RARS2</t>
  </si>
  <si>
    <t>HGNC:21406</t>
  </si>
  <si>
    <t>Pontocerebellar hypoplasia, type 6</t>
  </si>
  <si>
    <t>RBBP8</t>
  </si>
  <si>
    <t>HGNC:9891</t>
  </si>
  <si>
    <t>Jawad syndrome ; Pancreatic carcinoma, somatic ; Seckel syndrome 2</t>
  </si>
  <si>
    <t>RBM10</t>
  </si>
  <si>
    <t>HGNC:9896</t>
  </si>
  <si>
    <t>TARP syndrome</t>
  </si>
  <si>
    <t>RBM28</t>
  </si>
  <si>
    <t>HGNC:21863</t>
  </si>
  <si>
    <t>?Alopecia, neurologic defects, and endocrinopathy syndrome</t>
  </si>
  <si>
    <t>RBM8A</t>
  </si>
  <si>
    <t>HGNC:9905</t>
  </si>
  <si>
    <t>Thrombocytopenia-absent radius syndrome</t>
  </si>
  <si>
    <t>RBMX</t>
  </si>
  <si>
    <t>HGNC:9910</t>
  </si>
  <si>
    <t>?Mental retardation, X-linked, syndromic 11, Shashi type</t>
  </si>
  <si>
    <t>RECQL4</t>
  </si>
  <si>
    <t>HGNC:9949</t>
  </si>
  <si>
    <t>Baller-Gerold syndrome ; RAPADILINO syndrome ; Rothmund-Thomson syndrome</t>
  </si>
  <si>
    <t>RELN</t>
  </si>
  <si>
    <t>HGNC:9957</t>
  </si>
  <si>
    <t>Lissencephaly 2 (Norman-Roberts type) ; Epilepsy, familial temporal lobe, 7</t>
  </si>
  <si>
    <t>RFT1</t>
  </si>
  <si>
    <t>HGNC:30220</t>
  </si>
  <si>
    <t>Congenital disorder of glycosylation, type In</t>
  </si>
  <si>
    <t>RHEB</t>
  </si>
  <si>
    <t>HGNC:10011</t>
  </si>
  <si>
    <t>RIT1</t>
  </si>
  <si>
    <t>HGNC:10023</t>
  </si>
  <si>
    <t>Noonan syndrome 8</t>
  </si>
  <si>
    <t>RMND1</t>
  </si>
  <si>
    <t>HGNC:21176</t>
  </si>
  <si>
    <t>Combined oxidative phosphorylation deficiency 11</t>
  </si>
  <si>
    <t>RMRP</t>
  </si>
  <si>
    <t>HGNC:10031</t>
  </si>
  <si>
    <t>Anauxetic dysplasia ; Cartilage-hair hypoplasia ; Metaphyseal dysplasia without hypotrichosis</t>
  </si>
  <si>
    <t>ncARN</t>
  </si>
  <si>
    <t>RNASEH2A</t>
  </si>
  <si>
    <t>HGNC:18518</t>
  </si>
  <si>
    <t>Aicardi-Goutieres syndrome 4</t>
  </si>
  <si>
    <t>RNASEH2B</t>
  </si>
  <si>
    <t>HGNC:25671</t>
  </si>
  <si>
    <t>Aicardi-Goutieres syndrome 2</t>
  </si>
  <si>
    <t>RNASEH2C</t>
  </si>
  <si>
    <t>HGNC:24116</t>
  </si>
  <si>
    <t>Aicardi-Goutieres syndrome 3</t>
  </si>
  <si>
    <t>RNASET2</t>
  </si>
  <si>
    <t>HGNC:21686</t>
  </si>
  <si>
    <t>Leukoencephalopathy, cystic, without megalencephaly</t>
  </si>
  <si>
    <t>RNU4ATAC</t>
  </si>
  <si>
    <t>HGNC:34016</t>
  </si>
  <si>
    <t>Microcephalic osteodysplastic primordial dwarfism, type I ; Roifman syndrome</t>
  </si>
  <si>
    <t>ROGDI</t>
  </si>
  <si>
    <t>HGNC:29478</t>
  </si>
  <si>
    <t>Kohlschutter-Tonz syndrome</t>
  </si>
  <si>
    <t>RPGRIP1L</t>
  </si>
  <si>
    <t>HGNC:29168</t>
  </si>
  <si>
    <t>COACH syndrome ; Joubert syndrome 7 ; Meckel syndrome 5</t>
  </si>
  <si>
    <t>RPIA</t>
  </si>
  <si>
    <t>HGNC:10297</t>
  </si>
  <si>
    <t>?Ribose 5-phosphate isomerase deficiency</t>
  </si>
  <si>
    <t>RPL10</t>
  </si>
  <si>
    <t>HGNC:10298</t>
  </si>
  <si>
    <t>Autism, susceptibility to, X-linked 5</t>
  </si>
  <si>
    <t>RPS6KA3</t>
  </si>
  <si>
    <t>HGNC:10432</t>
  </si>
  <si>
    <t>Coffin-Lowry syndrome ; Mental retardation, X-linked 19</t>
  </si>
  <si>
    <t>RTEL1</t>
  </si>
  <si>
    <t>HGNC:15888</t>
  </si>
  <si>
    <t>Dyskeratosis congenita, autosomal dominant 4 ; Dyskeratosis congenita, autosomal recessive 5 ; Pulmonary fibrosis and/or bone marrow failure, telomere-related, 3</t>
  </si>
  <si>
    <t>RTTN</t>
  </si>
  <si>
    <t>HGNC:18654</t>
  </si>
  <si>
    <t>Microcephaly, short stature, and polymicrogyria with seizures</t>
  </si>
  <si>
    <t>RUBCN</t>
  </si>
  <si>
    <t>HGNC:28991</t>
  </si>
  <si>
    <t>?Spinocerebellar ataxia, autosomal recessive 15</t>
  </si>
  <si>
    <t>SALL1</t>
  </si>
  <si>
    <t>HGNC:10524</t>
  </si>
  <si>
    <t>Townes-Brocks branchiootorenal-like syndrome ; Townes-Brocks syndrome</t>
  </si>
  <si>
    <t>SAMHD1</t>
  </si>
  <si>
    <t>HGNC:15925</t>
  </si>
  <si>
    <t>?Chilblain lupus 2 ; Aicardi-Goutieres syndrome 5</t>
  </si>
  <si>
    <t>SATB2</t>
  </si>
  <si>
    <t>HGNC:21637</t>
  </si>
  <si>
    <t>Glass syndrome</t>
  </si>
  <si>
    <t>SC5D</t>
  </si>
  <si>
    <t>HGNC:10547</t>
  </si>
  <si>
    <t>Lathosterolosis</t>
  </si>
  <si>
    <t>SCN1A</t>
  </si>
  <si>
    <t>HGNC:10585</t>
  </si>
  <si>
    <t>Dravet syndrome ; Epilepsy, generalized, with febrile seizures plus, type 2 ; Febrile seizures, familial, 3A ; Migraine, familial hemiplegic, 3</t>
  </si>
  <si>
    <t>SCN2A</t>
  </si>
  <si>
    <t>HGNC:10588</t>
  </si>
  <si>
    <t>Epileptic encephalopathy, early infantile, 11 ; Seizures, benign familial infantile, 3</t>
  </si>
  <si>
    <t>SCN8A</t>
  </si>
  <si>
    <t>HGNC:10596</t>
  </si>
  <si>
    <t>?Cognitive impairment with or without cerebellar ataxia ; Epileptic encephalopathy, early infantile, 13 ; Seizures, benign familial infantile, 5</t>
  </si>
  <si>
    <t>SCO2</t>
  </si>
  <si>
    <t>HGNC:10604</t>
  </si>
  <si>
    <t>Cardioencephalomyopathy, fatal infantile, due to cytochrome c oxidase deficiency 1 ; Myopia 6</t>
  </si>
  <si>
    <t>SDHA</t>
  </si>
  <si>
    <t>HGNC:10680</t>
  </si>
  <si>
    <t>Cardiomyopathy, dilated, 1GG ; Leigh syndrome ; Mitochondrial respiratory chain complex II deficiency ; Paragangliomas 5</t>
  </si>
  <si>
    <t>SEPSECS</t>
  </si>
  <si>
    <t>HGNC:30605</t>
  </si>
  <si>
    <t>Pontocerebellar hypoplasia type 2D</t>
  </si>
  <si>
    <t>SERAC1</t>
  </si>
  <si>
    <t>HGNC:21061</t>
  </si>
  <si>
    <t>3-methylglutaconic aciduria with deafness, encephalopathy, and Leigh-like syndrome</t>
  </si>
  <si>
    <t>SETBP1</t>
  </si>
  <si>
    <t>HGNC:15573</t>
  </si>
  <si>
    <t>Mental retardation, autosomal dominant 29 ; Schinzel-Giedion midface retraction syndrome</t>
  </si>
  <si>
    <t>SETD2</t>
  </si>
  <si>
    <t>HGNC:18420</t>
  </si>
  <si>
    <t>Luscan-Lumish syndrome</t>
  </si>
  <si>
    <t>SETD5</t>
  </si>
  <si>
    <t>HGNC:25566</t>
  </si>
  <si>
    <t>Mental retardation, autosomal dominant 23</t>
  </si>
  <si>
    <t>SF1</t>
  </si>
  <si>
    <t>HGNC:12950</t>
  </si>
  <si>
    <t>SGSH</t>
  </si>
  <si>
    <t>HGNC:10818</t>
  </si>
  <si>
    <t>Mucopolysaccharidosis type IIIA (Sanfilippo A)</t>
  </si>
  <si>
    <t>SHANK2</t>
  </si>
  <si>
    <t>HGNC:14295</t>
  </si>
  <si>
    <t>Autism susceptibility 17</t>
  </si>
  <si>
    <t>SHANK3</t>
  </si>
  <si>
    <t>HGNC:14294</t>
  </si>
  <si>
    <t>Phelan-McDermid syndrome ; Schizophrenia 15</t>
  </si>
  <si>
    <t>SHH</t>
  </si>
  <si>
    <t>HGNC:10848</t>
  </si>
  <si>
    <t>Holoprosencephaly 3 ; Microphthalmia with coloboma 5 ; Schizencephaly ; Single median maxillary central incisor</t>
  </si>
  <si>
    <t>SHOC2</t>
  </si>
  <si>
    <t>HGNC:15454</t>
  </si>
  <si>
    <t>Noonan-like syndrome with loose anagen hair</t>
  </si>
  <si>
    <t>SHROOM4</t>
  </si>
  <si>
    <t>HGNC:29215</t>
  </si>
  <si>
    <t>?Stocco dos Santos X-linked mental retardation syndrome</t>
  </si>
  <si>
    <t>SIL1</t>
  </si>
  <si>
    <t>HGNC:24624</t>
  </si>
  <si>
    <t>Marinesco-Sjogren syndrome</t>
  </si>
  <si>
    <t>SIN3A</t>
  </si>
  <si>
    <t>HGNC:19353</t>
  </si>
  <si>
    <t>Witteveen-Kolk syndrome</t>
  </si>
  <si>
    <t>SIX3</t>
  </si>
  <si>
    <t>HGNC:10889</t>
  </si>
  <si>
    <t>Holoprosencephaly 2 ; Schizencephaly</t>
  </si>
  <si>
    <t>SKI</t>
  </si>
  <si>
    <t>HGNC:10896</t>
  </si>
  <si>
    <t>Shprintzen-Goldberg syndrome</t>
  </si>
  <si>
    <t>SLC12A6</t>
  </si>
  <si>
    <t>HGNC:10914</t>
  </si>
  <si>
    <t>Agenesis of the corpus callosum with peripheral neuropathy</t>
  </si>
  <si>
    <t>SLC16A2</t>
  </si>
  <si>
    <t>HGNC:10923</t>
  </si>
  <si>
    <t>Allan-Herndon-Dudley syndrome</t>
  </si>
  <si>
    <t>SLC17A5</t>
  </si>
  <si>
    <t>HGNC:10933</t>
  </si>
  <si>
    <t>Salla disease ; Sialic acid storage disorder, infantile</t>
  </si>
  <si>
    <t>SLC19A3</t>
  </si>
  <si>
    <t>HGNC:16266</t>
  </si>
  <si>
    <t>Thiamine metabolism dysfunction syndrome 2 (biotin- or thiamine-responsive encephalopathy type 2)</t>
  </si>
  <si>
    <t>SLC1A1</t>
  </si>
  <si>
    <t>HGNC:10939</t>
  </si>
  <si>
    <t>Dicarboxylic aminoaciduria ; ?Schizophrenia susceptibility 18</t>
  </si>
  <si>
    <t>SLC1A4</t>
  </si>
  <si>
    <t>HGNC:10942</t>
  </si>
  <si>
    <t>Spastic tetraplegia, thin corpus callosum, and progressive microcephaly</t>
  </si>
  <si>
    <t>SLC25A15</t>
  </si>
  <si>
    <t>HGNC:10985</t>
  </si>
  <si>
    <t>Hyperornithinemia-hyperammonemia-homocitrullinemia syndrome</t>
  </si>
  <si>
    <t>SLC25A22</t>
  </si>
  <si>
    <t>HGNC:19954</t>
  </si>
  <si>
    <t>Epileptic encephalopathy, early infantile, 3</t>
  </si>
  <si>
    <t>SLC2A1</t>
  </si>
  <si>
    <t>HGNC:11005</t>
  </si>
  <si>
    <t>Dystonia 9 ; GLUT1 deficiency syndrome 1, infantile onset, severe ; GLUT1 deficiency syndrome 2, childhood onset ; Stomatin-deficient cryohydrocytosis with neurologic defects ; Epilepsy, idiopathic generalized, susceptibility to, 12</t>
  </si>
  <si>
    <t>SLC33A1</t>
  </si>
  <si>
    <t>HGNC:95</t>
  </si>
  <si>
    <t>Congenital cataracts, hearing loss, and neurodegeneration ; Spastic paraplegia 42, autosomal dominant</t>
  </si>
  <si>
    <t>SLC35A2</t>
  </si>
  <si>
    <t>HGNC:11022</t>
  </si>
  <si>
    <t>Congenital disorder of glycosylation, type IIm</t>
  </si>
  <si>
    <t>SLC35C1</t>
  </si>
  <si>
    <t>HGNC:20197</t>
  </si>
  <si>
    <t>Congenital disorder of glycosylation, type IIc</t>
  </si>
  <si>
    <t>SLC39A12</t>
  </si>
  <si>
    <t>HGNC:20860</t>
  </si>
  <si>
    <t>SLC4A4</t>
  </si>
  <si>
    <t>HGNC:11030</t>
  </si>
  <si>
    <t>Renal tubular acidosis, proximal, with ocular abnormalities</t>
  </si>
  <si>
    <t>SLC6A17</t>
  </si>
  <si>
    <t>HGNC:31399</t>
  </si>
  <si>
    <t>Mental retardation, autosomal recessive 48</t>
  </si>
  <si>
    <t>SLC6A3</t>
  </si>
  <si>
    <t>HGNC:11049</t>
  </si>
  <si>
    <t>Parkinsonism-dystonia, infantile ; Nicotine dependence, protection against</t>
  </si>
  <si>
    <t>SLC6A8</t>
  </si>
  <si>
    <t>HGNC:11055</t>
  </si>
  <si>
    <t>Cerebral creatine deficiency syndrome 1</t>
  </si>
  <si>
    <t>SLC7A7</t>
  </si>
  <si>
    <t>HGNC:11065</t>
  </si>
  <si>
    <t>Lysinuric protein intolerance</t>
  </si>
  <si>
    <t>SLC9A6</t>
  </si>
  <si>
    <t>HGNC:11079</t>
  </si>
  <si>
    <t>Mental retardation, X-linked syndromic, Christianson type</t>
  </si>
  <si>
    <t>SMAD4</t>
  </si>
  <si>
    <t>HGNC:6770</t>
  </si>
  <si>
    <t>Juvenile polyposis/hereditary hemorrhagic telangiectasia syndrome ; Myhre syndrome ; Pancreatic cancer, somatic ; Polyposis, juvenile intestinal</t>
  </si>
  <si>
    <t>SMARCA2</t>
  </si>
  <si>
    <t>HGNC:11098</t>
  </si>
  <si>
    <t>Nicolaides-Baraitser syndrome</t>
  </si>
  <si>
    <t>SMARCA4</t>
  </si>
  <si>
    <t>HGNC:11100</t>
  </si>
  <si>
    <t>Coffin-Siris syndrome 4 ; Rhabdoid tumor predisposition syndrome 2</t>
  </si>
  <si>
    <t>SMARCB1</t>
  </si>
  <si>
    <t>HGNC:11103</t>
  </si>
  <si>
    <t>Coffin-Siris syndrome 3 ; Rhabdoid tumors, somatic ; Rhabdoid predisposition syndrome 1 ; Schwannomatosis-1, susceptibility to</t>
  </si>
  <si>
    <t>SMARCC2</t>
  </si>
  <si>
    <t>HGNC:11105</t>
  </si>
  <si>
    <t>SMARCE1</t>
  </si>
  <si>
    <t>HGNC:11109</t>
  </si>
  <si>
    <t>Coffin-Siris syndrome 5 ; Meningioma, familial, susceptibility to</t>
  </si>
  <si>
    <t>SMC1A</t>
  </si>
  <si>
    <t>HGNC:11111</t>
  </si>
  <si>
    <t>Cornelia de Lange syndrome 2</t>
  </si>
  <si>
    <t>SMC3</t>
  </si>
  <si>
    <t>HGNC:2468</t>
  </si>
  <si>
    <t>Cornelia de Lange syndrome 3</t>
  </si>
  <si>
    <t>SMOC1</t>
  </si>
  <si>
    <t>HGNC:20318</t>
  </si>
  <si>
    <t>Microphthalmia with limb anomalies</t>
  </si>
  <si>
    <t>SMPD1</t>
  </si>
  <si>
    <t>HGNC:11120</t>
  </si>
  <si>
    <t>Niemann-Pick disease, type A ; Niemann-Pick disease, type B</t>
  </si>
  <si>
    <t>SMS</t>
  </si>
  <si>
    <t>HGNC:11123</t>
  </si>
  <si>
    <t>Mental retardation, X-linked, Snyder-Robinson type</t>
  </si>
  <si>
    <t>SNAP29</t>
  </si>
  <si>
    <t>HGNC:11133</t>
  </si>
  <si>
    <t>Cerebral dysgenesis, neuropathy, ichthyosis, and palmoplantar keratoderma syndrome</t>
  </si>
  <si>
    <t>SNIP1</t>
  </si>
  <si>
    <t>HGNC:30587</t>
  </si>
  <si>
    <t>Psychomotor retardation, epilepsy, and craniofacial dysmorphism</t>
  </si>
  <si>
    <t>SNX14</t>
  </si>
  <si>
    <t>HGNC:14977</t>
  </si>
  <si>
    <t>Spinocerebellar ataxia, autosomal recessive 20</t>
  </si>
  <si>
    <t>SOBP</t>
  </si>
  <si>
    <t>HGNC:29256</t>
  </si>
  <si>
    <t>Mental retardation, anterior maxillary protrusion, and strabismus</t>
  </si>
  <si>
    <t>SON</t>
  </si>
  <si>
    <t>HGNC:11183</t>
  </si>
  <si>
    <t>SOS1</t>
  </si>
  <si>
    <t>HGNC:11187</t>
  </si>
  <si>
    <t>?Fibromatosis, gingival, 1 ; Noonan syndrome 4</t>
  </si>
  <si>
    <t>SOX10</t>
  </si>
  <si>
    <t>HGNC:11190</t>
  </si>
  <si>
    <t>PCWH syndrome ; Waardenburg syndrome, type 2E, with or without neurologic involvement ; Waardenburg syndrome, type 4C</t>
  </si>
  <si>
    <t>SOX11</t>
  </si>
  <si>
    <t>HGNC:11191</t>
  </si>
  <si>
    <t>Mental retardation, autosomal dominant, 27</t>
  </si>
  <si>
    <t>SOX2</t>
  </si>
  <si>
    <t>HGNC:11195</t>
  </si>
  <si>
    <t>Microphthalmia, syndromic 3 ; Optic nerve hypoplasia and abnormalities of the central nervous system</t>
  </si>
  <si>
    <t>SOX3</t>
  </si>
  <si>
    <t>HGNC:11199</t>
  </si>
  <si>
    <t>Mental retardation, X-linked, with isolated growth hormone deficiency ; Panhypopituitarism, X-linked</t>
  </si>
  <si>
    <t>SOX5</t>
  </si>
  <si>
    <t>HGNC:11201</t>
  </si>
  <si>
    <t>Lamb-Shaffer syndrome</t>
  </si>
  <si>
    <t>SPECC1L</t>
  </si>
  <si>
    <t>HGNC:29022</t>
  </si>
  <si>
    <t>?Facial clefting, oblique, 1 ; Opitz GBBB syndrome, type II</t>
  </si>
  <si>
    <t>SPG11</t>
  </si>
  <si>
    <t>HGNC:11226</t>
  </si>
  <si>
    <t>Amyotrophic lateral sclerosis 5, juvenile ; Charcot-Marie-Tooth disease, axonal, type 2X ; Spastic paraplegia 11, autosomal recessive</t>
  </si>
  <si>
    <t>SPR</t>
  </si>
  <si>
    <t>HGNC:11257</t>
  </si>
  <si>
    <t>Dystonia, dopa-responsive, due to sepiapterin reductase deficiency</t>
  </si>
  <si>
    <t>SPRED1</t>
  </si>
  <si>
    <t>HGNC:20249</t>
  </si>
  <si>
    <t>Legius syndrome</t>
  </si>
  <si>
    <t>SPTAN1</t>
  </si>
  <si>
    <t>HGNC:11273</t>
  </si>
  <si>
    <t>Epileptic encephalopathy, early infantile, 5</t>
  </si>
  <si>
    <t>SRCAP</t>
  </si>
  <si>
    <t>HGNC:16974</t>
  </si>
  <si>
    <t>Floating-Harbor syndrome</t>
  </si>
  <si>
    <t>SRD5A3</t>
  </si>
  <si>
    <t>HGNC:25812</t>
  </si>
  <si>
    <t>Congenital disorder of glycosylation, type Iq ; Kahrizi syndrome</t>
  </si>
  <si>
    <t>SRPX2</t>
  </si>
  <si>
    <t>HGNC:30668</t>
  </si>
  <si>
    <t>?Rolandic epilepsy, mental retardation, and speech dyspraxia</t>
  </si>
  <si>
    <t>ST3GAL3</t>
  </si>
  <si>
    <t>HGNC:10866</t>
  </si>
  <si>
    <t>Epileptic encephalopathy, early infantile, 15 ; Mental retardation, autosomal recessive 12</t>
  </si>
  <si>
    <t>ST3GAL5</t>
  </si>
  <si>
    <t>HGNC:10872</t>
  </si>
  <si>
    <t>Amish infantile epilepsy syndrome</t>
  </si>
  <si>
    <t>STAG1</t>
  </si>
  <si>
    <t>HGNC:11354</t>
  </si>
  <si>
    <t>STAMBP</t>
  </si>
  <si>
    <t>HGNC:16950</t>
  </si>
  <si>
    <t>Microcephaly-capillary malformation syndrome</t>
  </si>
  <si>
    <t>STIL</t>
  </si>
  <si>
    <t>HGNC:10879</t>
  </si>
  <si>
    <t>Microcephaly 7, primary, autosomal recessive</t>
  </si>
  <si>
    <t>STRA6</t>
  </si>
  <si>
    <t>HGNC:30650</t>
  </si>
  <si>
    <t>Microphthalmia, isolated, with coloboma 8 ; Microphthalmia, syndromic 9</t>
  </si>
  <si>
    <t>STT3A</t>
  </si>
  <si>
    <t>HGNC:6172</t>
  </si>
  <si>
    <t>?Congenital disorder of glycosylation, type Iw</t>
  </si>
  <si>
    <t>STT3B</t>
  </si>
  <si>
    <t>HGNC:30611</t>
  </si>
  <si>
    <t>?Congenital disorder of glycosylation, type Ix</t>
  </si>
  <si>
    <t>STX1B</t>
  </si>
  <si>
    <t>HGNC:18539</t>
  </si>
  <si>
    <t>Generalized epilepsy with febrile seizures plus, type 9</t>
  </si>
  <si>
    <t>STXBP1</t>
  </si>
  <si>
    <t>HGNC:11444</t>
  </si>
  <si>
    <t>Epileptic encephalopathy, early infantile, 4</t>
  </si>
  <si>
    <t>SUCLA2</t>
  </si>
  <si>
    <t>HGNC:11448</t>
  </si>
  <si>
    <t>Mitochondrial DNA depletion syndrome 5 (encephalomyopathic with or without methylmalonic aciduria)</t>
  </si>
  <si>
    <t>SUOX</t>
  </si>
  <si>
    <t>HGNC:11460</t>
  </si>
  <si>
    <t>Sulfite oxidase deficiency</t>
  </si>
  <si>
    <t>SURF1</t>
  </si>
  <si>
    <t>HGNC:11474</t>
  </si>
  <si>
    <t>Charcot-Marie-Tooth disease, type 4K ; Leigh syndrome, due to COX IV deficiency</t>
  </si>
  <si>
    <t>SYN1</t>
  </si>
  <si>
    <t>HGNC:11494</t>
  </si>
  <si>
    <t>Epilepsy, X-linked, with variable learning disabilities and behavior disorders</t>
  </si>
  <si>
    <t>SYNCRIP</t>
  </si>
  <si>
    <t>HGNC:16918</t>
  </si>
  <si>
    <t>SYNE1</t>
  </si>
  <si>
    <t>HGNC:17089</t>
  </si>
  <si>
    <t>Emery-Dreifuss muscular dystrophy 4, autosomal dominant ; Spinocerebellar ataxia, autosomal recessive 8</t>
  </si>
  <si>
    <t>SYNGAP1</t>
  </si>
  <si>
    <t>HGNC:11497</t>
  </si>
  <si>
    <t>Mental retardation, autosomal dominant 5</t>
  </si>
  <si>
    <t>SYP</t>
  </si>
  <si>
    <t>HGNC:11506</t>
  </si>
  <si>
    <t>Mental retardation, X-linked 96</t>
  </si>
  <si>
    <t>SYT14</t>
  </si>
  <si>
    <t>HGNC:23143</t>
  </si>
  <si>
    <t>Spinocerebellar ataxia, autosomal recessive 11</t>
  </si>
  <si>
    <t>TAF2</t>
  </si>
  <si>
    <t>HGNC:11536</t>
  </si>
  <si>
    <t>Mental retardation, autosomal recessive 40</t>
  </si>
  <si>
    <t>TAT</t>
  </si>
  <si>
    <t>HGNC:11573</t>
  </si>
  <si>
    <t>Tyrosinemia, type II</t>
  </si>
  <si>
    <t>TBC1D24</t>
  </si>
  <si>
    <t>HGNC:29203</t>
  </si>
  <si>
    <t>Deafness , autosomal recessive 86 ; Deafness, autosomal dominant 65 ; DOOR syndrome ; Epileptic encephalopathy, early infantile, 16 ; Myoclonic epilepsy, infantile, familial</t>
  </si>
  <si>
    <t>TBC1D7</t>
  </si>
  <si>
    <t>HGNC:21066</t>
  </si>
  <si>
    <t>Macrocephaly/megalencephaly syndrome, autosomal recessive</t>
  </si>
  <si>
    <t>TBCE</t>
  </si>
  <si>
    <t>HGNC:11582</t>
  </si>
  <si>
    <t>Hypoparathyroidism-retardation-dysmorphism syndrome ; Kenny-Caffey syndrome, type 1</t>
  </si>
  <si>
    <t>TBL1XR1</t>
  </si>
  <si>
    <t>HGNC:29529</t>
  </si>
  <si>
    <t>Mental retardation, autosomal dominant 41 ; Pierpont syndrome</t>
  </si>
  <si>
    <t>TBR1</t>
  </si>
  <si>
    <t>HGNC:11590</t>
  </si>
  <si>
    <t>TCF20</t>
  </si>
  <si>
    <t>HGNC:11631</t>
  </si>
  <si>
    <t>TCF4</t>
  </si>
  <si>
    <t>HGNC:11634</t>
  </si>
  <si>
    <t>Corneal dystrophy, Fuchs endothelial, 3 ; Pitt-Hopkins syndrome</t>
  </si>
  <si>
    <t>TCOF1</t>
  </si>
  <si>
    <t>HGNC:11654</t>
  </si>
  <si>
    <t>Treacher Collins syndrome 1</t>
  </si>
  <si>
    <t>TCTN1</t>
  </si>
  <si>
    <t>HGNC:26113</t>
  </si>
  <si>
    <t>Joubert syndrome 13</t>
  </si>
  <si>
    <t>TCTN2</t>
  </si>
  <si>
    <t>HGNC:25774</t>
  </si>
  <si>
    <t>?Meckel syndrome 8 ; Joubert syndrome 24</t>
  </si>
  <si>
    <t>TCTN3</t>
  </si>
  <si>
    <t>HGNC:24519</t>
  </si>
  <si>
    <t>Joubert syndrome 18 ; Orofaciodigital syndrome IV</t>
  </si>
  <si>
    <t>TECR</t>
  </si>
  <si>
    <t>HGNC:4551</t>
  </si>
  <si>
    <t>Mental retardation, autosomal recessive 14</t>
  </si>
  <si>
    <t>TECTA</t>
  </si>
  <si>
    <t>HGNC:11720</t>
  </si>
  <si>
    <t>Deafness, autosomal dominant 8/12 ; Deafness, autosomal recessive 21</t>
  </si>
  <si>
    <t>TGIF1</t>
  </si>
  <si>
    <t>HGNC:11776</t>
  </si>
  <si>
    <t>Holoprosencephaly 4</t>
  </si>
  <si>
    <t>TH</t>
  </si>
  <si>
    <t>HGNC:11782</t>
  </si>
  <si>
    <t>Segawa syndrome, recessive</t>
  </si>
  <si>
    <t>THOC6</t>
  </si>
  <si>
    <t>HGNC:28369</t>
  </si>
  <si>
    <t>Beaulieu-Boycott-Innes syndrome</t>
  </si>
  <si>
    <t>THRB</t>
  </si>
  <si>
    <t>HGNC:11799</t>
  </si>
  <si>
    <t>Thyroid hormone resistance ; Thyroid hormone resistance, autosomal recessive ; Thyroid hormone resistance, selective pituitary</t>
  </si>
  <si>
    <t>TIMM8A</t>
  </si>
  <si>
    <t>HGNC:11817</t>
  </si>
  <si>
    <t>Mohr-Tranebjaerg syndrome</t>
  </si>
  <si>
    <t>TLK2</t>
  </si>
  <si>
    <t>HGNC:11842</t>
  </si>
  <si>
    <t>TMCO1</t>
  </si>
  <si>
    <t>HGNC:18188</t>
  </si>
  <si>
    <t>Craniofacial dysmorphism, skeletal anomalies, and mental retardation syndrome</t>
  </si>
  <si>
    <t>TMEM138</t>
  </si>
  <si>
    <t>HGNC:26944</t>
  </si>
  <si>
    <t>Joubert syndrome 16</t>
  </si>
  <si>
    <t>TMEM165</t>
  </si>
  <si>
    <t>HGNC:30760</t>
  </si>
  <si>
    <t>Congenital disorder of glycosylation, type IIk</t>
  </si>
  <si>
    <t>TMEM216</t>
  </si>
  <si>
    <t>HGNC:25018</t>
  </si>
  <si>
    <t>Joubert syndrome 2 ; Meckel syndrome 2</t>
  </si>
  <si>
    <t>TMEM231</t>
  </si>
  <si>
    <t>HGNC:37234</t>
  </si>
  <si>
    <t>Joubert syndrome 20 ; Meckel syndrome 11</t>
  </si>
  <si>
    <t>TMEM237</t>
  </si>
  <si>
    <t>HGNC:14432</t>
  </si>
  <si>
    <t>Joubert syndrome 14</t>
  </si>
  <si>
    <t>TMEM67</t>
  </si>
  <si>
    <t>HGNC:28396</t>
  </si>
  <si>
    <t>COACH syndrome ; Joubert syndrome 6 ; Meckel syndrome 3 ; Nephronophthisis 11 ; Bardet-Biedl syndrome 14, modifier of</t>
  </si>
  <si>
    <t>TMLHE</t>
  </si>
  <si>
    <t>HGNC:18308</t>
  </si>
  <si>
    <t>Autism, susceptibility to, X-linked 6</t>
  </si>
  <si>
    <t>TPP1</t>
  </si>
  <si>
    <t>HGNC:2073</t>
  </si>
  <si>
    <t>Ceroid lipofuscinosis, neuronal, 2 ; Spinocerebellar ataxia, autosomal recessive 7</t>
  </si>
  <si>
    <t>TRAPPC11</t>
  </si>
  <si>
    <t>HGNC:25751</t>
  </si>
  <si>
    <t>Muscular dystrophy, limb-girdle, type 2S</t>
  </si>
  <si>
    <t>TRAPPC9</t>
  </si>
  <si>
    <t>HGNC:30832</t>
  </si>
  <si>
    <t>Mental retardation, autosomal recessive 13</t>
  </si>
  <si>
    <t>TREX1</t>
  </si>
  <si>
    <t>HGNC:12269</t>
  </si>
  <si>
    <t>Aicardi-Goutieres syndrome 1, dominant and recessive ; Chilblain lupus ; Vasculopathy, retinal, with cerebral leukodystrophy ; Systemic lupus erythematosus, susceptibility to</t>
  </si>
  <si>
    <t>TRIM32</t>
  </si>
  <si>
    <t>HGNC:16380</t>
  </si>
  <si>
    <t>?Bardet-Biedl syndrome 11 ; Muscular dystrophy, limb-girdle, type 2H</t>
  </si>
  <si>
    <t>TRIO</t>
  </si>
  <si>
    <t>HGNC:12303</t>
  </si>
  <si>
    <t>Mental retardation, autosomal dominant 44</t>
  </si>
  <si>
    <t>TRIP12</t>
  </si>
  <si>
    <t>HGNC:12306</t>
  </si>
  <si>
    <t>TRMT10A</t>
  </si>
  <si>
    <t>HGNC:28403</t>
  </si>
  <si>
    <t>Microcephaly, short stature, and impaired glucose metabolism 1</t>
  </si>
  <si>
    <t>TSC1</t>
  </si>
  <si>
    <t>HGNC:12362</t>
  </si>
  <si>
    <t>Lymphangioleiomyomatosis ; Tuberous sclerosis-1</t>
  </si>
  <si>
    <t>TSC2</t>
  </si>
  <si>
    <t>HGNC:12363</t>
  </si>
  <si>
    <t>Lymphangioleiomyomatosis, somatic ; Tuberous sclerosis-2</t>
  </si>
  <si>
    <t>TSEN2</t>
  </si>
  <si>
    <t>HGNC:28422</t>
  </si>
  <si>
    <t>Pontocerebellar hypoplasia type 2B</t>
  </si>
  <si>
    <t>TSEN34</t>
  </si>
  <si>
    <t>HGNC:15506</t>
  </si>
  <si>
    <t>?Pontocerebellar hypoplasia type 2C</t>
  </si>
  <si>
    <t>TSEN54</t>
  </si>
  <si>
    <t>HGNC:27561</t>
  </si>
  <si>
    <t>?Pontocerebellar hypoplasia type 5 ; Pontocerebellar hypoplasia type 2A ; Pontocerebellar hypoplasia type 4</t>
  </si>
  <si>
    <t>TSPAN7</t>
  </si>
  <si>
    <t>HGNC:11854</t>
  </si>
  <si>
    <t>Mental retardation, X-linked 58</t>
  </si>
  <si>
    <t>TTC21B</t>
  </si>
  <si>
    <t>HGNC:25660</t>
  </si>
  <si>
    <t>Nephronophthisis 12 ; Short-rib thoracic dysplasia 4 with or without polydactyly</t>
  </si>
  <si>
    <t>TTC8</t>
  </si>
  <si>
    <t>HGNC:20087</t>
  </si>
  <si>
    <t>?Retinitis pigmentosa 51 ; Bardet-Biedl syndrome 8</t>
  </si>
  <si>
    <t>TTI2</t>
  </si>
  <si>
    <t>HGNC:26262</t>
  </si>
  <si>
    <t>Mental retardation, autosomal recessive 39</t>
  </si>
  <si>
    <t>TUBA1A</t>
  </si>
  <si>
    <t>HGNC:20766</t>
  </si>
  <si>
    <t>Lissencephaly 3</t>
  </si>
  <si>
    <t>TUBA8</t>
  </si>
  <si>
    <t>HGNC:12410</t>
  </si>
  <si>
    <t>Polymicrogyria with optic nerve hypoplasia</t>
  </si>
  <si>
    <t>TUBB</t>
  </si>
  <si>
    <t>HGNC:20778</t>
  </si>
  <si>
    <t>Cortical dysplasia, complex, with other brain malformations 6 ; Symmetric circumferential skin creases, congenital, 1</t>
  </si>
  <si>
    <t>TUBB2A</t>
  </si>
  <si>
    <t>HGNC:12412</t>
  </si>
  <si>
    <t>Cortical dysplasia, complex, with other brain malformations 5</t>
  </si>
  <si>
    <t>TUBB2B</t>
  </si>
  <si>
    <t>HGNC:30829</t>
  </si>
  <si>
    <t>Polymicrogyria, symmetric or asymmetric</t>
  </si>
  <si>
    <t>TUBB3</t>
  </si>
  <si>
    <t>HGNC:20772</t>
  </si>
  <si>
    <t>Cortical dysplasia, complex, with other brain malformations 1 ; Fibrosis of extraocular muscles, congenital, 3A</t>
  </si>
  <si>
    <t>TUBB4A</t>
  </si>
  <si>
    <t>HGNC:20774</t>
  </si>
  <si>
    <t>Dystonia 4, torsion, autosomal dominant ; Leukodystrophy, hypomyelinating, 6</t>
  </si>
  <si>
    <t>TUBG1</t>
  </si>
  <si>
    <t>HGNC:12417</t>
  </si>
  <si>
    <t>Cortical dysplasia, complex, with other brain malformations 4</t>
  </si>
  <si>
    <t>TUBGCP6</t>
  </si>
  <si>
    <t>HGNC:18127</t>
  </si>
  <si>
    <t>Microcephaly and chorioretinopathy, autosomal recessive, 1</t>
  </si>
  <si>
    <t>TUSC3</t>
  </si>
  <si>
    <t>HGNC:30242</t>
  </si>
  <si>
    <t>Mental retardation, autosomal recessive 7</t>
  </si>
  <si>
    <t>TWIST1</t>
  </si>
  <si>
    <t>HGNC:12428</t>
  </si>
  <si>
    <t>Craniosynostosis, type 1 ; Robinow-Sorauf syndrome ; Saethre-Chotzen syndrome ; Saethre-Chotzen syndrome with eyelid anomalies</t>
  </si>
  <si>
    <t>UBE2A</t>
  </si>
  <si>
    <t>HGNC:12472</t>
  </si>
  <si>
    <t>Mental retardation, X-linked syndromic, Nascimento-type</t>
  </si>
  <si>
    <t>UBE3A</t>
  </si>
  <si>
    <t>HGNC:12496</t>
  </si>
  <si>
    <t>Angelman syndrome</t>
  </si>
  <si>
    <t>UBE3B</t>
  </si>
  <si>
    <t>HGNC:13478</t>
  </si>
  <si>
    <t>Kaufman oculocerebrofacial syndrome</t>
  </si>
  <si>
    <t>UBR1</t>
  </si>
  <si>
    <t>HGNC:16808</t>
  </si>
  <si>
    <t>Johanson-Blizzard syndrome</t>
  </si>
  <si>
    <t>UPB1</t>
  </si>
  <si>
    <t>HGNC:16297</t>
  </si>
  <si>
    <t>Beta-ureidopropionase deficiency</t>
  </si>
  <si>
    <t>UPF3B</t>
  </si>
  <si>
    <t>HGNC:20439</t>
  </si>
  <si>
    <t>Mental retardation, X-linked, syndromic 14</t>
  </si>
  <si>
    <t>USP18</t>
  </si>
  <si>
    <t>HGNC:12616</t>
  </si>
  <si>
    <t>USP7</t>
  </si>
  <si>
    <t>HGNC:12630</t>
  </si>
  <si>
    <t>USP9X</t>
  </si>
  <si>
    <t>HGNC:12632</t>
  </si>
  <si>
    <t>Mental retardation, X-linked 99 ; Mental retardation, X-linked 99, syndromic, female-restricted</t>
  </si>
  <si>
    <t>VLDLR</t>
  </si>
  <si>
    <t>HGNC:12698</t>
  </si>
  <si>
    <t>Cerebellar hypoplasia and mental retardation with or without quadrupedal locomotion 1</t>
  </si>
  <si>
    <t>VPS13B</t>
  </si>
  <si>
    <t>HGNC:2183</t>
  </si>
  <si>
    <t>Cohen syndrome</t>
  </si>
  <si>
    <t>VRK1</t>
  </si>
  <si>
    <t>HGNC:12718</t>
  </si>
  <si>
    <t>Pontocerebellar hypoplasia type 1A</t>
  </si>
  <si>
    <t>WAC</t>
  </si>
  <si>
    <t>HGNC:17327</t>
  </si>
  <si>
    <t>Desanto-Shinawi syndrome</t>
  </si>
  <si>
    <t>WDR13</t>
  </si>
  <si>
    <t>HGNC:14352</t>
  </si>
  <si>
    <t>WDR19</t>
  </si>
  <si>
    <t>HGNC:18340</t>
  </si>
  <si>
    <t>?Cranioectodermal dysplasia 4 ; ?Short-rib thoracic dysplasia 5 with or without polydactyly ; Nephronophthisis 13 ; Senior-Loken syndrome 8</t>
  </si>
  <si>
    <t>WDR45</t>
  </si>
  <si>
    <t>HGNC:28912</t>
  </si>
  <si>
    <t>Neurodegeneration with brain iron accululation 5</t>
  </si>
  <si>
    <t>WDR62</t>
  </si>
  <si>
    <t>HGNC:24502</t>
  </si>
  <si>
    <t>Microcephaly 2, primary, autosomal recessive, with or without cortical malformations</t>
  </si>
  <si>
    <t>WDR73</t>
  </si>
  <si>
    <t>HGNC:25928</t>
  </si>
  <si>
    <t>Galloway-Mowat syndrome</t>
  </si>
  <si>
    <t>WDR81</t>
  </si>
  <si>
    <t>HGNC:26600</t>
  </si>
  <si>
    <t>Cerebellar ataxia, mental retardation, and dysequilibrium syndrome 2</t>
  </si>
  <si>
    <t>WWOX</t>
  </si>
  <si>
    <t>HGNC:12799</t>
  </si>
  <si>
    <t>Epileptic encephalopathy, early infantile, 28 ; Esophageal squamous cell carcinoma, somatic ; Spinocrebellar ataxia, autosomal recessive 12</t>
  </si>
  <si>
    <t>XPA</t>
  </si>
  <si>
    <t>HGNC:12814</t>
  </si>
  <si>
    <t>Xeroderma pigmentosum, group A</t>
  </si>
  <si>
    <t>XPNPEP3</t>
  </si>
  <si>
    <t>HGNC:28052</t>
  </si>
  <si>
    <t>Nephronophthisis-like nephropathy 1</t>
  </si>
  <si>
    <t>XYLT1</t>
  </si>
  <si>
    <t>HGNC:15516</t>
  </si>
  <si>
    <t>Desbuquois dysplasia 2 ; Pseudoxanthoma elasticum, modifier of severity of</t>
  </si>
  <si>
    <t>YAP1</t>
  </si>
  <si>
    <t>HGNC:16262</t>
  </si>
  <si>
    <t>Coloboma, ocular ; Coloboma, ocular, with or without hearing impairment, cleft lip/palate, and/or mental retardation</t>
  </si>
  <si>
    <t>YWHAE</t>
  </si>
  <si>
    <t>HGNC:12851</t>
  </si>
  <si>
    <t>YY1</t>
  </si>
  <si>
    <t>HGNC:12856</t>
  </si>
  <si>
    <t>ZBTB16</t>
  </si>
  <si>
    <t>HGNC:12930</t>
  </si>
  <si>
    <t>Leukemia, acute promyelocytic, PL2F/RARA type ; Skeletal defects, genital hypoplasia, and mental retardation</t>
  </si>
  <si>
    <t>ZBTB18</t>
  </si>
  <si>
    <t>HGNC:13030</t>
  </si>
  <si>
    <t>?Mental retardation, autosomal dominant 22</t>
  </si>
  <si>
    <t>ZC4H2</t>
  </si>
  <si>
    <t>HGNC:24931</t>
  </si>
  <si>
    <t>Wieacker-Wolff syndrome</t>
  </si>
  <si>
    <t>ZDHHC15</t>
  </si>
  <si>
    <t>HGNC:20342</t>
  </si>
  <si>
    <t>?Mental retardation, X-linked 91</t>
  </si>
  <si>
    <t>ZDHHC9</t>
  </si>
  <si>
    <t>HGNC:18475</t>
  </si>
  <si>
    <t>Mental retardation, X-linked syndromic, Raymond type</t>
  </si>
  <si>
    <t>ZEB2</t>
  </si>
  <si>
    <t>HGNC:14881</t>
  </si>
  <si>
    <t>Mowat-Wilson syndrome</t>
  </si>
  <si>
    <t>ZFYVE26</t>
  </si>
  <si>
    <t>HGNC:20761</t>
  </si>
  <si>
    <t>Spastic paraplegia 15, autosomal recessive</t>
  </si>
  <si>
    <t>ZIC2</t>
  </si>
  <si>
    <t>HGNC:12873</t>
  </si>
  <si>
    <t>Holoprosencephaly 5</t>
  </si>
  <si>
    <t>ZMPSTE24</t>
  </si>
  <si>
    <t>HGNC:12877</t>
  </si>
  <si>
    <t>Mandibuloacral dysplasia with type B lipodystrophy ; Restrictive dermopathy, lethal</t>
  </si>
  <si>
    <t>ZMYND11</t>
  </si>
  <si>
    <t>HGNC:16966</t>
  </si>
  <si>
    <t>Mental retardation, autosomal dominant 30</t>
  </si>
  <si>
    <t>ZNF292</t>
  </si>
  <si>
    <t>HGNC:18410</t>
  </si>
  <si>
    <t>ZNF335</t>
  </si>
  <si>
    <t>HGNC:15807</t>
  </si>
  <si>
    <t>?Microcephaly 10, primary, autosomal recessive</t>
  </si>
  <si>
    <t>ZNF41</t>
  </si>
  <si>
    <t>HGNC:13107</t>
  </si>
  <si>
    <t>ZNF592</t>
  </si>
  <si>
    <t>HGNC:28986</t>
  </si>
  <si>
    <t>ZNF674</t>
  </si>
  <si>
    <t>HGNC:17625</t>
  </si>
  <si>
    <t>ZNF711</t>
  </si>
  <si>
    <t>HGNC:13128</t>
  </si>
  <si>
    <t>Mental retardation, X-linked 97</t>
  </si>
  <si>
    <t>ZNF81</t>
  </si>
  <si>
    <t>HGNC:13156</t>
  </si>
  <si>
    <t>Mental retardation, X-linked 45</t>
  </si>
  <si>
    <t>A2ML1.fasta</t>
  </si>
  <si>
    <t>A2ML1.gb</t>
  </si>
  <si>
    <t>A2ML1.txt</t>
  </si>
  <si>
    <t>ABCC9.fasta</t>
  </si>
  <si>
    <t>ABCC9.gb</t>
  </si>
  <si>
    <t>ABCC9.txt</t>
  </si>
  <si>
    <t>ABCD1.fasta</t>
  </si>
  <si>
    <t>ABCD1.gb</t>
  </si>
  <si>
    <t>ABCD1.txt</t>
  </si>
  <si>
    <t>ABCD4.fasta</t>
  </si>
  <si>
    <t>ABCD4.gb</t>
  </si>
  <si>
    <t>ABCD4.txt</t>
  </si>
  <si>
    <t>ABHD5.fasta</t>
  </si>
  <si>
    <t>ABHD5.gb</t>
  </si>
  <si>
    <t>ABHD5.txt</t>
  </si>
  <si>
    <t>ACAD9.fasta</t>
  </si>
  <si>
    <t>ACAD9.gb</t>
  </si>
  <si>
    <t>ACAD9.txt</t>
  </si>
  <si>
    <t>ACO2.fasta</t>
  </si>
  <si>
    <t>ACO2.gb</t>
  </si>
  <si>
    <t>ACO2.txt</t>
  </si>
  <si>
    <t>ACOX1.fasta</t>
  </si>
  <si>
    <t>ACOX1.gb</t>
  </si>
  <si>
    <t>ACOX1.txt</t>
  </si>
  <si>
    <t>ACSF3.fasta</t>
  </si>
  <si>
    <t>ACSF3.gb</t>
  </si>
  <si>
    <t>ACSF3.txt</t>
  </si>
  <si>
    <t>ACSL4.fasta</t>
  </si>
  <si>
    <t>ACSL4.gb</t>
  </si>
  <si>
    <t>ACSL4.txt</t>
  </si>
  <si>
    <t>ACTB.fasta</t>
  </si>
  <si>
    <t>ACTB.gb</t>
  </si>
  <si>
    <t>ACTB.txt</t>
  </si>
  <si>
    <t>ACTG1.fasta</t>
  </si>
  <si>
    <t>ACTG1.gb</t>
  </si>
  <si>
    <t>ACTG1.txt</t>
  </si>
  <si>
    <t>ACY1.fasta</t>
  </si>
  <si>
    <t>ACY1.gb</t>
  </si>
  <si>
    <t>ACY1.txt</t>
  </si>
  <si>
    <t>ADAR.fasta</t>
  </si>
  <si>
    <t>ADAR.gb</t>
  </si>
  <si>
    <t>ADAR.txt</t>
  </si>
  <si>
    <t>ADAT3.fasta</t>
  </si>
  <si>
    <t>ADAT3.gb</t>
  </si>
  <si>
    <t>ADAT3.txt</t>
  </si>
  <si>
    <t>ADGRG1.fasta</t>
  </si>
  <si>
    <t>ADGRG1.gb</t>
  </si>
  <si>
    <t>ADGRG1.txt</t>
  </si>
  <si>
    <t>ADK.fasta</t>
  </si>
  <si>
    <t>ADK.gb</t>
  </si>
  <si>
    <t>ADK.txt</t>
  </si>
  <si>
    <t>ADNP.fasta</t>
  </si>
  <si>
    <t>ADNP.gb</t>
  </si>
  <si>
    <t>ADNP.txt</t>
  </si>
  <si>
    <t>ADSL.fasta</t>
  </si>
  <si>
    <t>ADSL.gb</t>
  </si>
  <si>
    <t>ADSL.txt</t>
  </si>
  <si>
    <t>AFF2.fasta</t>
  </si>
  <si>
    <t>AFF2.gb</t>
  </si>
  <si>
    <t>AFF2.txt</t>
  </si>
  <si>
    <t>AGA.fasta</t>
  </si>
  <si>
    <t>AGA.gb</t>
  </si>
  <si>
    <t>AGA.txt</t>
  </si>
  <si>
    <t>AGO2.fasta</t>
  </si>
  <si>
    <t>AGO2.gb</t>
  </si>
  <si>
    <t>AGO2.txt</t>
  </si>
  <si>
    <t>AGPAT2.fasta</t>
  </si>
  <si>
    <t>AGPAT2.gb</t>
  </si>
  <si>
    <t>AGPAT2.txt</t>
  </si>
  <si>
    <t>AHCY.fasta</t>
  </si>
  <si>
    <t>AHCY.gb</t>
  </si>
  <si>
    <t>AHCY.txt</t>
  </si>
  <si>
    <t>AHDC1.fasta</t>
  </si>
  <si>
    <t>AHDC1.gb</t>
  </si>
  <si>
    <t>AHDC1.txt</t>
  </si>
  <si>
    <t>AHI1.fasta</t>
  </si>
  <si>
    <t>AHI1.gb</t>
  </si>
  <si>
    <t>AHI1.txt</t>
  </si>
  <si>
    <t>AIFM1.fasta</t>
  </si>
  <si>
    <t>AIFM1.gb</t>
  </si>
  <si>
    <t>AIFM1.txt</t>
  </si>
  <si>
    <t>AIMP1.fasta</t>
  </si>
  <si>
    <t>AIMP1.gb</t>
  </si>
  <si>
    <t>AIMP1.txt</t>
  </si>
  <si>
    <t>AKT3.fasta</t>
  </si>
  <si>
    <t>AKT3.gb</t>
  </si>
  <si>
    <t>AKT3.txt</t>
  </si>
  <si>
    <t>ALDH18A1.fasta</t>
  </si>
  <si>
    <t>ALDH18A1.gb</t>
  </si>
  <si>
    <t>ALDH18A1.txt</t>
  </si>
  <si>
    <t>ALDH3A2.fasta</t>
  </si>
  <si>
    <t>ALDH3A2.gb</t>
  </si>
  <si>
    <t>ALDH3A2.txt</t>
  </si>
  <si>
    <t>ALDH4A1.fasta</t>
  </si>
  <si>
    <t>ALDH4A1.gb</t>
  </si>
  <si>
    <t>ALDH4A1.txt</t>
  </si>
  <si>
    <t>ALDH5A1.fasta</t>
  </si>
  <si>
    <t>ALDH5A1.gb</t>
  </si>
  <si>
    <t>ALDH5A1.txt</t>
  </si>
  <si>
    <t>ALDH7A1.fasta</t>
  </si>
  <si>
    <t>ALDH7A1.gb</t>
  </si>
  <si>
    <t>ALDH7A1.txt</t>
  </si>
  <si>
    <t>ALG12.fasta</t>
  </si>
  <si>
    <t>ALG12.gb</t>
  </si>
  <si>
    <t>ALG12.txt</t>
  </si>
  <si>
    <t>ALG13.fasta</t>
  </si>
  <si>
    <t>ALG13.gb</t>
  </si>
  <si>
    <t>ALG13.txt</t>
  </si>
  <si>
    <t>ALG1.fasta</t>
  </si>
  <si>
    <t>ALG1.gb</t>
  </si>
  <si>
    <t>ALG1.txt</t>
  </si>
  <si>
    <t>ALG2.fasta</t>
  </si>
  <si>
    <t>ALG2.gb</t>
  </si>
  <si>
    <t>ALG2.txt</t>
  </si>
  <si>
    <t>ALG3.fasta</t>
  </si>
  <si>
    <t>ALG3.gb</t>
  </si>
  <si>
    <t>ALG3.txt</t>
  </si>
  <si>
    <t>ALG6.fasta</t>
  </si>
  <si>
    <t>ALG6.gb</t>
  </si>
  <si>
    <t>ALG6.txt</t>
  </si>
  <si>
    <t>ALG9.fasta</t>
  </si>
  <si>
    <t>ALG9.gb</t>
  </si>
  <si>
    <t>ALG9.txt</t>
  </si>
  <si>
    <t>ALMS1.fasta</t>
  </si>
  <si>
    <t>ALMS1.gb</t>
  </si>
  <si>
    <t>ALMS1.txt</t>
  </si>
  <si>
    <t>ALPL.fasta</t>
  </si>
  <si>
    <t>ALPL.gb</t>
  </si>
  <si>
    <t>ALPL.txt</t>
  </si>
  <si>
    <t>ALX1.fasta</t>
  </si>
  <si>
    <t>ALX1.gb</t>
  </si>
  <si>
    <t>ALX1.txt</t>
  </si>
  <si>
    <t>ALX4.fasta</t>
  </si>
  <si>
    <t>ALX4.gb</t>
  </si>
  <si>
    <t>ALX4.txt</t>
  </si>
  <si>
    <t>AMPD2.fasta</t>
  </si>
  <si>
    <t>AMPD2.gb</t>
  </si>
  <si>
    <t>AMPD2.txt</t>
  </si>
  <si>
    <t>AMT.fasta</t>
  </si>
  <si>
    <t>AMT.gb</t>
  </si>
  <si>
    <t>AMT.txt</t>
  </si>
  <si>
    <t>ANK3.fasta</t>
  </si>
  <si>
    <t>ANK3.gb</t>
  </si>
  <si>
    <t>ANK3.txt</t>
  </si>
  <si>
    <t>ANKRD11.fasta</t>
  </si>
  <si>
    <t>ANKRD11.gb</t>
  </si>
  <si>
    <t>ANKRD11.txt</t>
  </si>
  <si>
    <t>ANO10.fasta</t>
  </si>
  <si>
    <t>ANO10.gb</t>
  </si>
  <si>
    <t>ANO10.txt</t>
  </si>
  <si>
    <t>ANTXR1.fasta</t>
  </si>
  <si>
    <t>ANTXR1.gb</t>
  </si>
  <si>
    <t>ANTXR1.txt</t>
  </si>
  <si>
    <t>AP1S2.fasta</t>
  </si>
  <si>
    <t>AP1S2.gb</t>
  </si>
  <si>
    <t>AP1S2.txt</t>
  </si>
  <si>
    <t>AP4B1.fasta</t>
  </si>
  <si>
    <t>AP4B1.gb</t>
  </si>
  <si>
    <t>AP4B1.txt</t>
  </si>
  <si>
    <t>AP4E1.fasta</t>
  </si>
  <si>
    <t>AP4E1.gb</t>
  </si>
  <si>
    <t>AP4E1.txt</t>
  </si>
  <si>
    <t>AP4M1.fasta</t>
  </si>
  <si>
    <t>AP4M1.gb</t>
  </si>
  <si>
    <t>AP4M1.txt</t>
  </si>
  <si>
    <t>AP4S1.fasta</t>
  </si>
  <si>
    <t>AP4S1.gb</t>
  </si>
  <si>
    <t>AP4S1.txt</t>
  </si>
  <si>
    <t>APTX.fasta</t>
  </si>
  <si>
    <t>APTX.gb</t>
  </si>
  <si>
    <t>APTX.txt</t>
  </si>
  <si>
    <t>ARFGEF2.fasta</t>
  </si>
  <si>
    <t>ARFGEF2.gb</t>
  </si>
  <si>
    <t>ARFGEF2.txt</t>
  </si>
  <si>
    <t>ARG1.fasta</t>
  </si>
  <si>
    <t>ARG1.gb</t>
  </si>
  <si>
    <t>ARG1.txt</t>
  </si>
  <si>
    <t>ARHGAP31.fasta</t>
  </si>
  <si>
    <t>ARHGAP31.gb</t>
  </si>
  <si>
    <t>ARHGAP31.txt</t>
  </si>
  <si>
    <t>ARHGEF6.fasta</t>
  </si>
  <si>
    <t>ARHGEF6.gb</t>
  </si>
  <si>
    <t>ARHGEF6.txt</t>
  </si>
  <si>
    <t>ARHGEF9.fasta</t>
  </si>
  <si>
    <t>ARHGEF9.gb</t>
  </si>
  <si>
    <t>ARHGEF9.txt</t>
  </si>
  <si>
    <t>ARID1A.fasta</t>
  </si>
  <si>
    <t>ARID1A.gb</t>
  </si>
  <si>
    <t>ARID1A.txt</t>
  </si>
  <si>
    <t>ARID1B.fasta</t>
  </si>
  <si>
    <t>ARID1B.gb</t>
  </si>
  <si>
    <t>ARID1B.txt</t>
  </si>
  <si>
    <t>ARID2.fasta</t>
  </si>
  <si>
    <t>ARID2.gb</t>
  </si>
  <si>
    <t>ARID2.txt</t>
  </si>
  <si>
    <t>ARL13B.fasta</t>
  </si>
  <si>
    <t>ARL13B.gb</t>
  </si>
  <si>
    <t>ARL13B.txt</t>
  </si>
  <si>
    <t>ARL6.fasta</t>
  </si>
  <si>
    <t>ARL6.gb</t>
  </si>
  <si>
    <t>ARL6.txt</t>
  </si>
  <si>
    <t>ARSE.fasta</t>
  </si>
  <si>
    <t>ARSE.gb</t>
  </si>
  <si>
    <t>ARSE.txt</t>
  </si>
  <si>
    <t>ARX.fasta</t>
  </si>
  <si>
    <t>ARX.gb</t>
  </si>
  <si>
    <t>ARX.txt</t>
  </si>
  <si>
    <t>ASL.fasta</t>
  </si>
  <si>
    <t>ASL.gb</t>
  </si>
  <si>
    <t>ASL.txt</t>
  </si>
  <si>
    <t>ASNS.fasta</t>
  </si>
  <si>
    <t>ASNS.gb</t>
  </si>
  <si>
    <t>ASNS.txt</t>
  </si>
  <si>
    <t>ASPA.fasta</t>
  </si>
  <si>
    <t>ASPA.gb</t>
  </si>
  <si>
    <t>ASPA.txt</t>
  </si>
  <si>
    <t>ASPM.fasta</t>
  </si>
  <si>
    <t>ASPM.gb</t>
  </si>
  <si>
    <t>ASPM.txt</t>
  </si>
  <si>
    <t>ASXL1.fasta</t>
  </si>
  <si>
    <t>ASXL1.gb</t>
  </si>
  <si>
    <t>ASXL1.txt</t>
  </si>
  <si>
    <t>ASXL3.fasta</t>
  </si>
  <si>
    <t>ASXL3.gb</t>
  </si>
  <si>
    <t>ASXL3.txt</t>
  </si>
  <si>
    <t>ATIC.fasta</t>
  </si>
  <si>
    <t>ATIC.gb</t>
  </si>
  <si>
    <t>ATIC.txt</t>
  </si>
  <si>
    <t>ATP1A3.fasta</t>
  </si>
  <si>
    <t>ATP1A3.gb</t>
  </si>
  <si>
    <t>ATP1A3.txt</t>
  </si>
  <si>
    <t>ATP6AP2.fasta</t>
  </si>
  <si>
    <t>ATP6AP2.gb</t>
  </si>
  <si>
    <t>ATP6AP2.txt</t>
  </si>
  <si>
    <t>ATP6V0A2.fasta</t>
  </si>
  <si>
    <t>ATP6V0A2.gb</t>
  </si>
  <si>
    <t>ATP6V0A2.txt</t>
  </si>
  <si>
    <t>ATP7A.fasta</t>
  </si>
  <si>
    <t>ATP7A.gb</t>
  </si>
  <si>
    <t>ATP7A.txt</t>
  </si>
  <si>
    <t>ATP8A2.fasta</t>
  </si>
  <si>
    <t>ATP8A2.gb</t>
  </si>
  <si>
    <t>ATP8A2.txt</t>
  </si>
  <si>
    <t>ATR.fasta</t>
  </si>
  <si>
    <t>ATR.gb</t>
  </si>
  <si>
    <t>ATRIP.fasta</t>
  </si>
  <si>
    <t>ATRIP.gb</t>
  </si>
  <si>
    <t>ATRIP.txt</t>
  </si>
  <si>
    <t>ATR.txt</t>
  </si>
  <si>
    <t>ATRX.fasta</t>
  </si>
  <si>
    <t>ATRX.gb</t>
  </si>
  <si>
    <t>ATRX.txt</t>
  </si>
  <si>
    <t>AUH.fasta</t>
  </si>
  <si>
    <t>AUH.gb</t>
  </si>
  <si>
    <t>AUH.txt</t>
  </si>
  <si>
    <t>AUTS2.fasta</t>
  </si>
  <si>
    <t>AUTS2.gb</t>
  </si>
  <si>
    <t>AUTS2.txt</t>
  </si>
  <si>
    <t>B3GLCT.fasta</t>
  </si>
  <si>
    <t>B3GLCT.gb</t>
  </si>
  <si>
    <t>B3GLCT.txt</t>
  </si>
  <si>
    <t>B4GALT1.fasta</t>
  </si>
  <si>
    <t>B4GALT1.gb</t>
  </si>
  <si>
    <t>B4GALT1.txt</t>
  </si>
  <si>
    <t>B4GALT7.fasta</t>
  </si>
  <si>
    <t>B4GALT7.gb</t>
  </si>
  <si>
    <t>B4GALT7.txt</t>
  </si>
  <si>
    <t>BBS10.fasta</t>
  </si>
  <si>
    <t>BBS10.gb</t>
  </si>
  <si>
    <t>BBS10.txt</t>
  </si>
  <si>
    <t>BBS12.fasta</t>
  </si>
  <si>
    <t>BBS12.gb</t>
  </si>
  <si>
    <t>BBS12.txt</t>
  </si>
  <si>
    <t>BBS1.fasta</t>
  </si>
  <si>
    <t>BBS1.gb</t>
  </si>
  <si>
    <t>BBS1.txt</t>
  </si>
  <si>
    <t>BBS2.fasta</t>
  </si>
  <si>
    <t>BBS2.gb</t>
  </si>
  <si>
    <t>BBS2.txt</t>
  </si>
  <si>
    <t>BBS4.fasta</t>
  </si>
  <si>
    <t>BBS4.gb</t>
  </si>
  <si>
    <t>BBS4.txt</t>
  </si>
  <si>
    <t>BBS5.fasta</t>
  </si>
  <si>
    <t>BBS5.gb</t>
  </si>
  <si>
    <t>BBS5.txt</t>
  </si>
  <si>
    <t>BBS7.fasta</t>
  </si>
  <si>
    <t>BBS7.gb</t>
  </si>
  <si>
    <t>BBS7.txt</t>
  </si>
  <si>
    <t>BBS9.fasta</t>
  </si>
  <si>
    <t>BBS9.gb</t>
  </si>
  <si>
    <t>BBS9.txt</t>
  </si>
  <si>
    <t>BCKDHA.fasta</t>
  </si>
  <si>
    <t>BCKDHA.gb</t>
  </si>
  <si>
    <t>BCKDHA.txt</t>
  </si>
  <si>
    <t>BCKDHB.fasta</t>
  </si>
  <si>
    <t>BCKDHB.gb</t>
  </si>
  <si>
    <t>BCKDHB.txt</t>
  </si>
  <si>
    <t>BCL11A.fasta</t>
  </si>
  <si>
    <t>BCL11A.gb</t>
  </si>
  <si>
    <t>BCL11A.txt</t>
  </si>
  <si>
    <t>BCOR.fasta</t>
  </si>
  <si>
    <t>BCOR.gb</t>
  </si>
  <si>
    <t>BCOR.txt</t>
  </si>
  <si>
    <t>BCS1L.fasta</t>
  </si>
  <si>
    <t>BCS1L.gb</t>
  </si>
  <si>
    <t>BCS1L.txt</t>
  </si>
  <si>
    <t>BLM.fasta</t>
  </si>
  <si>
    <t>BLM.gb</t>
  </si>
  <si>
    <t>BLM.txt</t>
  </si>
  <si>
    <t>BRAF.fasta</t>
  </si>
  <si>
    <t>BRAF.gb</t>
  </si>
  <si>
    <t>BRAF.txt</t>
  </si>
  <si>
    <t>BRWD3.fasta</t>
  </si>
  <si>
    <t>BRWD3.gb</t>
  </si>
  <si>
    <t>BRWD3.txt</t>
  </si>
  <si>
    <t>BSCL2.fasta</t>
  </si>
  <si>
    <t>BSCL2.gb</t>
  </si>
  <si>
    <t>BSCL2.txt</t>
  </si>
  <si>
    <t>BTD.fasta</t>
  </si>
  <si>
    <t>BTD.gb</t>
  </si>
  <si>
    <t>BTD.txt</t>
  </si>
  <si>
    <t>BUB1B.fasta</t>
  </si>
  <si>
    <t>BUB1B.gb</t>
  </si>
  <si>
    <t>BUB1B.txt</t>
  </si>
  <si>
    <t>C12ORF57.fasta</t>
  </si>
  <si>
    <t>C12ORF57.gb</t>
  </si>
  <si>
    <t>C12ORF57.txt</t>
  </si>
  <si>
    <t>C12ORF65.fasta</t>
  </si>
  <si>
    <t>C12ORF65.gb</t>
  </si>
  <si>
    <t>C12ORF65.txt</t>
  </si>
  <si>
    <t>C2CD3.fasta</t>
  </si>
  <si>
    <t>C2CD3.gb</t>
  </si>
  <si>
    <t>C2CD3.txt</t>
  </si>
  <si>
    <t>C5ORF42.fasta</t>
  </si>
  <si>
    <t>C5ORF42.gb</t>
  </si>
  <si>
    <t>C5ORF42.txt</t>
  </si>
  <si>
    <t>CA2.fasta</t>
  </si>
  <si>
    <t>CA2.gb</t>
  </si>
  <si>
    <t>CA2.txt</t>
  </si>
  <si>
    <t>CA8.fasta</t>
  </si>
  <si>
    <t>CA8.gb</t>
  </si>
  <si>
    <t>CA8.txt</t>
  </si>
  <si>
    <t>CACNG2.fasta</t>
  </si>
  <si>
    <t>CACNG2.gb</t>
  </si>
  <si>
    <t>CACNG2.txt</t>
  </si>
  <si>
    <t>CAMTA1.fasta</t>
  </si>
  <si>
    <t>CAMTA1.gb</t>
  </si>
  <si>
    <t>CAMTA1.txt</t>
  </si>
  <si>
    <t>CASK.fasta</t>
  </si>
  <si>
    <t>CASK.gb</t>
  </si>
  <si>
    <t>CASK.txt</t>
  </si>
  <si>
    <t>CBL.fasta</t>
  </si>
  <si>
    <t>CBL.gb</t>
  </si>
  <si>
    <t>CBL.txt</t>
  </si>
  <si>
    <t>CBS.fasta</t>
  </si>
  <si>
    <t>CBS.gb</t>
  </si>
  <si>
    <t>CBS.txt</t>
  </si>
  <si>
    <t>CC2D1A.fasta</t>
  </si>
  <si>
    <t>CC2D1A.gb</t>
  </si>
  <si>
    <t>CC2D1A.txt</t>
  </si>
  <si>
    <t>CC2D2A.fasta</t>
  </si>
  <si>
    <t>CC2D2A.gb</t>
  </si>
  <si>
    <t>CC2D2A.txt</t>
  </si>
  <si>
    <t>CCBE1.fasta</t>
  </si>
  <si>
    <t>CCBE1.gb</t>
  </si>
  <si>
    <t>CCBE1.txt</t>
  </si>
  <si>
    <t>CCDC78.fasta</t>
  </si>
  <si>
    <t>CCDC78.gb</t>
  </si>
  <si>
    <t>CCDC78.txt</t>
  </si>
  <si>
    <t>CD96.fasta</t>
  </si>
  <si>
    <t>CD96.gb</t>
  </si>
  <si>
    <t>CD96.txt</t>
  </si>
  <si>
    <t>CDC45.fasta</t>
  </si>
  <si>
    <t>CDC45.gb</t>
  </si>
  <si>
    <t>CDC45.txt</t>
  </si>
  <si>
    <t>CDC6.fasta</t>
  </si>
  <si>
    <t>CDC6.gb</t>
  </si>
  <si>
    <t>CDC6.txt</t>
  </si>
  <si>
    <t>CDH15.fasta</t>
  </si>
  <si>
    <t>CDH15.gb</t>
  </si>
  <si>
    <t>CDH15.txt</t>
  </si>
  <si>
    <t>CDK5RAP2.fasta</t>
  </si>
  <si>
    <t>CDK5RAP2.gb</t>
  </si>
  <si>
    <t>CDK5RAP2.txt</t>
  </si>
  <si>
    <t>CDK6.fasta</t>
  </si>
  <si>
    <t>CDK6.gb</t>
  </si>
  <si>
    <t>CDK6.txt</t>
  </si>
  <si>
    <t>CDKL5.fasta</t>
  </si>
  <si>
    <t>CDKL5.gb</t>
  </si>
  <si>
    <t>CDKL5.txt</t>
  </si>
  <si>
    <t>CDON.fasta</t>
  </si>
  <si>
    <t>CDON.gb</t>
  </si>
  <si>
    <t>CDON.txt</t>
  </si>
  <si>
    <t>CDT1.fasta</t>
  </si>
  <si>
    <t>CDT1.gb</t>
  </si>
  <si>
    <t>CDT1.txt</t>
  </si>
  <si>
    <t>CENPJ.fasta</t>
  </si>
  <si>
    <t>CENPJ.gb</t>
  </si>
  <si>
    <t>CENPJ.txt</t>
  </si>
  <si>
    <t>CEP135.fasta</t>
  </si>
  <si>
    <t>CEP135.gb</t>
  </si>
  <si>
    <t>CEP135.txt</t>
  </si>
  <si>
    <t>CEP152.fasta</t>
  </si>
  <si>
    <t>CEP152.gb</t>
  </si>
  <si>
    <t>CEP152.txt</t>
  </si>
  <si>
    <t>CEP290.fasta</t>
  </si>
  <si>
    <t>CEP290.gb</t>
  </si>
  <si>
    <t>CEP290.txt</t>
  </si>
  <si>
    <t>CEP41.fasta</t>
  </si>
  <si>
    <t>CEP41.gb</t>
  </si>
  <si>
    <t>CEP41.txt</t>
  </si>
  <si>
    <t>CEP63.fasta</t>
  </si>
  <si>
    <t>CEP63.gb</t>
  </si>
  <si>
    <t>CEP63.txt</t>
  </si>
  <si>
    <t>CHAMP1.fasta</t>
  </si>
  <si>
    <t>CHAMP1.gb</t>
  </si>
  <si>
    <t>CHAMP1.txt</t>
  </si>
  <si>
    <t>CHD2.fasta</t>
  </si>
  <si>
    <t>CHD2.gb</t>
  </si>
  <si>
    <t>CHD2.txt</t>
  </si>
  <si>
    <t>CHD7.fasta</t>
  </si>
  <si>
    <t>CHD7.gb</t>
  </si>
  <si>
    <t>CHD7.txt</t>
  </si>
  <si>
    <t>CHD8.fasta</t>
  </si>
  <si>
    <t>CHD8.gb</t>
  </si>
  <si>
    <t>CHD8.txt</t>
  </si>
  <si>
    <t>CHKB.fasta</t>
  </si>
  <si>
    <t>CHKB.gb</t>
  </si>
  <si>
    <t>CHKB.txt</t>
  </si>
  <si>
    <t>CHMP1A.fasta</t>
  </si>
  <si>
    <t>CHMP1A.gb</t>
  </si>
  <si>
    <t>CHMP1A.txt</t>
  </si>
  <si>
    <t>CISD2.fasta</t>
  </si>
  <si>
    <t>CISD2.gb</t>
  </si>
  <si>
    <t>CISD2.txt</t>
  </si>
  <si>
    <t>CLCNKB.fasta</t>
  </si>
  <si>
    <t>CLCNKB.gb</t>
  </si>
  <si>
    <t>CLCNKB.txt</t>
  </si>
  <si>
    <t>CLIC2.fasta</t>
  </si>
  <si>
    <t>CLIC2.gb</t>
  </si>
  <si>
    <t>CLIC2.txt</t>
  </si>
  <si>
    <t>CLN3.fasta</t>
  </si>
  <si>
    <t>CLN3.gb</t>
  </si>
  <si>
    <t>CLN3.txt</t>
  </si>
  <si>
    <t>CLN5.fasta</t>
  </si>
  <si>
    <t>CLN5.gb</t>
  </si>
  <si>
    <t>CLN5.txt</t>
  </si>
  <si>
    <t>CLN6.fasta</t>
  </si>
  <si>
    <t>CLN6.gb</t>
  </si>
  <si>
    <t>CLN6.txt</t>
  </si>
  <si>
    <t>CLN8.fasta</t>
  </si>
  <si>
    <t>CLN8.gb</t>
  </si>
  <si>
    <t>CLN8.txt</t>
  </si>
  <si>
    <t>CNKSR2.fasta</t>
  </si>
  <si>
    <t>CNKSR2.gb</t>
  </si>
  <si>
    <t>CNKSR2.txt</t>
  </si>
  <si>
    <t>CNTNAP2.fasta</t>
  </si>
  <si>
    <t>CNTNAP2.gb</t>
  </si>
  <si>
    <t>CNTNAP2.txt</t>
  </si>
  <si>
    <t>COG1.fasta</t>
  </si>
  <si>
    <t>COG1.gb</t>
  </si>
  <si>
    <t>COG1.txt</t>
  </si>
  <si>
    <t>COG6.fasta</t>
  </si>
  <si>
    <t>COG6.gb</t>
  </si>
  <si>
    <t>COG6.txt</t>
  </si>
  <si>
    <t>COG7.fasta</t>
  </si>
  <si>
    <t>COG7.gb</t>
  </si>
  <si>
    <t>COG7.txt</t>
  </si>
  <si>
    <t>COG8.fasta</t>
  </si>
  <si>
    <t>COG8.gb</t>
  </si>
  <si>
    <t>COG8.txt</t>
  </si>
  <si>
    <t>COL4A1.fasta</t>
  </si>
  <si>
    <t>COL4A1.gb</t>
  </si>
  <si>
    <t>COL4A1.txt</t>
  </si>
  <si>
    <t>COL4A2.fasta</t>
  </si>
  <si>
    <t>COL4A2.gb</t>
  </si>
  <si>
    <t>COL4A2.txt</t>
  </si>
  <si>
    <t>COL4A3BP.fasta</t>
  </si>
  <si>
    <t>COL4A3BP.gb</t>
  </si>
  <si>
    <t>COL4A3BP.txt</t>
  </si>
  <si>
    <t>COLEC11.fasta</t>
  </si>
  <si>
    <t>COLEC11.gb</t>
  </si>
  <si>
    <t>COLEC11.txt</t>
  </si>
  <si>
    <t>COQ2.fasta</t>
  </si>
  <si>
    <t>COQ2.gb</t>
  </si>
  <si>
    <t>COQ2.txt</t>
  </si>
  <si>
    <t>COQ4.fasta</t>
  </si>
  <si>
    <t>COQ4.gb</t>
  </si>
  <si>
    <t>COQ4.txt</t>
  </si>
  <si>
    <t>COQ8A.fasta</t>
  </si>
  <si>
    <t>COQ8A.gb</t>
  </si>
  <si>
    <t>COQ8A.txt</t>
  </si>
  <si>
    <t>COX10.fasta</t>
  </si>
  <si>
    <t>COX10.gb</t>
  </si>
  <si>
    <t>COX10.txt</t>
  </si>
  <si>
    <t>COX15.fasta</t>
  </si>
  <si>
    <t>COX15.gb</t>
  </si>
  <si>
    <t>COX15.txt</t>
  </si>
  <si>
    <t>CPS1.fasta</t>
  </si>
  <si>
    <t>CPS1.gb</t>
  </si>
  <si>
    <t>CPS1.txt</t>
  </si>
  <si>
    <t>CRADD.fasta</t>
  </si>
  <si>
    <t>CRADD.gb</t>
  </si>
  <si>
    <t>CRADD.txt</t>
  </si>
  <si>
    <t>CRBN.fasta</t>
  </si>
  <si>
    <t>CRBN.gb</t>
  </si>
  <si>
    <t>CRBN.txt</t>
  </si>
  <si>
    <t>CREBBP.fasta</t>
  </si>
  <si>
    <t>CREBBP.gb</t>
  </si>
  <si>
    <t>CREBBP.txt</t>
  </si>
  <si>
    <t>CSNK2A1.fasta</t>
  </si>
  <si>
    <t>CSNK2A1.gb</t>
  </si>
  <si>
    <t>CSNK2A1.txt</t>
  </si>
  <si>
    <t>CTC1.fasta</t>
  </si>
  <si>
    <t>CTC1.gb</t>
  </si>
  <si>
    <t>CTC1.txt</t>
  </si>
  <si>
    <t>CTCF.fasta</t>
  </si>
  <si>
    <t>CTCF.gb</t>
  </si>
  <si>
    <t>CTCF.txt</t>
  </si>
  <si>
    <t>CTDP1.fasta</t>
  </si>
  <si>
    <t>CTDP1.gb</t>
  </si>
  <si>
    <t>CTDP1.txt</t>
  </si>
  <si>
    <t>CTNNB1.fasta</t>
  </si>
  <si>
    <t>CTNNB1.gb</t>
  </si>
  <si>
    <t>CTNNB1.txt</t>
  </si>
  <si>
    <t>CTNND1.fasta</t>
  </si>
  <si>
    <t>CTNND1.gb</t>
  </si>
  <si>
    <t>CTNND1.txt</t>
  </si>
  <si>
    <t>CTSA.fasta</t>
  </si>
  <si>
    <t>CTSA.gb</t>
  </si>
  <si>
    <t>CTSA.txt</t>
  </si>
  <si>
    <t>CTSD.fasta</t>
  </si>
  <si>
    <t>CTSD.gb</t>
  </si>
  <si>
    <t>CTSD.txt</t>
  </si>
  <si>
    <t>CTTNBP2.fasta</t>
  </si>
  <si>
    <t>CTTNBP2.gb</t>
  </si>
  <si>
    <t>CTTNBP2.txt</t>
  </si>
  <si>
    <t>CUL4B.fasta</t>
  </si>
  <si>
    <t>CUL4B.gb</t>
  </si>
  <si>
    <t>CUL4B.txt</t>
  </si>
  <si>
    <t>D2HGDH.fasta</t>
  </si>
  <si>
    <t>D2HGDH.gb</t>
  </si>
  <si>
    <t>D2HGDH.txt</t>
  </si>
  <si>
    <t>DARS2.fasta</t>
  </si>
  <si>
    <t>DARS2.gb</t>
  </si>
  <si>
    <t>DARS2.txt</t>
  </si>
  <si>
    <t>DBT.fasta</t>
  </si>
  <si>
    <t>DBT.gb</t>
  </si>
  <si>
    <t>DBT.txt</t>
  </si>
  <si>
    <t>DCAF17.fasta</t>
  </si>
  <si>
    <t>DCAF17.gb</t>
  </si>
  <si>
    <t>DCAF17.txt</t>
  </si>
  <si>
    <t>DCPS.fasta</t>
  </si>
  <si>
    <t>DCPS.gb</t>
  </si>
  <si>
    <t>DCPS.txt</t>
  </si>
  <si>
    <t>DCX.fasta</t>
  </si>
  <si>
    <t>DCX.gb</t>
  </si>
  <si>
    <t>DCX.txt</t>
  </si>
  <si>
    <t>DDHD2.fasta</t>
  </si>
  <si>
    <t>DDHD2.gb</t>
  </si>
  <si>
    <t>DDHD2.txt</t>
  </si>
  <si>
    <t>DDX11.fasta</t>
  </si>
  <si>
    <t>DDX11.gb</t>
  </si>
  <si>
    <t>DDX11.txt</t>
  </si>
  <si>
    <t>DDX3X.fasta</t>
  </si>
  <si>
    <t>DDX3X.gb</t>
  </si>
  <si>
    <t>DDX3X.txt</t>
  </si>
  <si>
    <t>DEAF1.fasta</t>
  </si>
  <si>
    <t>DEAF1.gb</t>
  </si>
  <si>
    <t>DEAF1.txt</t>
  </si>
  <si>
    <t>DHCR24.fasta</t>
  </si>
  <si>
    <t>DHCR24.gb</t>
  </si>
  <si>
    <t>DHCR24.txt</t>
  </si>
  <si>
    <t>DHCR7.fasta</t>
  </si>
  <si>
    <t>DHCR7.gb</t>
  </si>
  <si>
    <t>DHCR7.txt</t>
  </si>
  <si>
    <t>DHFR.fasta</t>
  </si>
  <si>
    <t>DHFR.gb</t>
  </si>
  <si>
    <t>DHFR.txt</t>
  </si>
  <si>
    <t>DIAPH1.fasta</t>
  </si>
  <si>
    <t>DIAPH1.gb</t>
  </si>
  <si>
    <t>DIAPH1.txt</t>
  </si>
  <si>
    <t>DIP2B.fasta</t>
  </si>
  <si>
    <t>DIP2B.gb</t>
  </si>
  <si>
    <t>DIP2B.txt</t>
  </si>
  <si>
    <t>DKC1.fasta</t>
  </si>
  <si>
    <t>DKC1.gb</t>
  </si>
  <si>
    <t>DKC1.txt</t>
  </si>
  <si>
    <t>DLD.fasta</t>
  </si>
  <si>
    <t>DLD.gb</t>
  </si>
  <si>
    <t>DLD.txt</t>
  </si>
  <si>
    <t>DLG3.fasta</t>
  </si>
  <si>
    <t>DLG3.gb</t>
  </si>
  <si>
    <t>DLG3.txt</t>
  </si>
  <si>
    <t>DLG4.fasta</t>
  </si>
  <si>
    <t>DLG4.gb</t>
  </si>
  <si>
    <t>DLG4.txt</t>
  </si>
  <si>
    <t>DMD.fasta</t>
  </si>
  <si>
    <t>DMD.gb</t>
  </si>
  <si>
    <t>DMD.txt</t>
  </si>
  <si>
    <t>DNAJC19.fasta</t>
  </si>
  <si>
    <t>DNAJC19.gb</t>
  </si>
  <si>
    <t>DNAJC19.txt</t>
  </si>
  <si>
    <t>DNM1.fasta</t>
  </si>
  <si>
    <t>DNM1.gb</t>
  </si>
  <si>
    <t>DNM1.txt</t>
  </si>
  <si>
    <t>DNMT3A.fasta</t>
  </si>
  <si>
    <t>DNMT3A.gb</t>
  </si>
  <si>
    <t>DNMT3A.txt</t>
  </si>
  <si>
    <t>DNMT3B.fasta</t>
  </si>
  <si>
    <t>DNMT3B.gb</t>
  </si>
  <si>
    <t>DNMT3B.txt</t>
  </si>
  <si>
    <t>DPAGT1.fasta</t>
  </si>
  <si>
    <t>DPAGT1.gb</t>
  </si>
  <si>
    <t>DPAGT1.txt</t>
  </si>
  <si>
    <t>DPH1.fasta</t>
  </si>
  <si>
    <t>DPH1.gb</t>
  </si>
  <si>
    <t>DPH1.txt</t>
  </si>
  <si>
    <t>DPM1.fasta</t>
  </si>
  <si>
    <t>DPM1.gb</t>
  </si>
  <si>
    <t>DPM1.txt</t>
  </si>
  <si>
    <t>DPP6.fasta</t>
  </si>
  <si>
    <t>DPP6.gb</t>
  </si>
  <si>
    <t>DPP6.txt</t>
  </si>
  <si>
    <t>DST.fasta</t>
  </si>
  <si>
    <t>DST.gb</t>
  </si>
  <si>
    <t>DST.txt</t>
  </si>
  <si>
    <t>DYNC1H1.fasta</t>
  </si>
  <si>
    <t>DYNC1H1.gb</t>
  </si>
  <si>
    <t>DYNC1H1.txt</t>
  </si>
  <si>
    <t>DYRK1A.fasta</t>
  </si>
  <si>
    <t>DYRK1A.gb</t>
  </si>
  <si>
    <t>DYRK1A.txt</t>
  </si>
  <si>
    <t>EBP.fasta</t>
  </si>
  <si>
    <t>EBP.gb</t>
  </si>
  <si>
    <t>EBP.txt</t>
  </si>
  <si>
    <t>EDC3.fasta</t>
  </si>
  <si>
    <t>EDC3.gb</t>
  </si>
  <si>
    <t>EDC3.txt</t>
  </si>
  <si>
    <t>EEF1A2.fasta</t>
  </si>
  <si>
    <t>EEF1A2.gb</t>
  </si>
  <si>
    <t>EEF1A2.txt</t>
  </si>
  <si>
    <t>EFTUD2.fasta</t>
  </si>
  <si>
    <t>EFTUD2.gb</t>
  </si>
  <si>
    <t>EFTUD2.txt</t>
  </si>
  <si>
    <t>EHMT1.fasta</t>
  </si>
  <si>
    <t>EHMT1.gb</t>
  </si>
  <si>
    <t>EHMT1.txt</t>
  </si>
  <si>
    <t>EIF2AK3.fasta</t>
  </si>
  <si>
    <t>EIF2AK3.gb</t>
  </si>
  <si>
    <t>EIF2AK3.txt</t>
  </si>
  <si>
    <t>EIF4G1.fasta</t>
  </si>
  <si>
    <t>EIF4G1.gb</t>
  </si>
  <si>
    <t>EIF4G1.txt</t>
  </si>
  <si>
    <t>ELOVL4.fasta</t>
  </si>
  <si>
    <t>ELOVL4.gb</t>
  </si>
  <si>
    <t>ELOVL4.txt</t>
  </si>
  <si>
    <t>EMX2.fasta</t>
  </si>
  <si>
    <t>EMX2.gb</t>
  </si>
  <si>
    <t>EMX2.txt</t>
  </si>
  <si>
    <t>EP300.fasta</t>
  </si>
  <si>
    <t>EP300.gb</t>
  </si>
  <si>
    <t>EP300.txt</t>
  </si>
  <si>
    <t>EPB41L1.fasta</t>
  </si>
  <si>
    <t>EPB41L1.gb</t>
  </si>
  <si>
    <t>EPB41L1.txt</t>
  </si>
  <si>
    <t>EPG5.fasta</t>
  </si>
  <si>
    <t>EPG5.gb</t>
  </si>
  <si>
    <t>EPG5.txt</t>
  </si>
  <si>
    <t>ERCC2.fasta</t>
  </si>
  <si>
    <t>ERCC2.gb</t>
  </si>
  <si>
    <t>ERCC2.txt</t>
  </si>
  <si>
    <t>ERCC3.fasta</t>
  </si>
  <si>
    <t>ERCC3.gb</t>
  </si>
  <si>
    <t>ERCC3.txt</t>
  </si>
  <si>
    <t>ERCC5.fasta</t>
  </si>
  <si>
    <t>ERCC5.gb</t>
  </si>
  <si>
    <t>ERCC5.txt</t>
  </si>
  <si>
    <t>ERCC6.fasta</t>
  </si>
  <si>
    <t>ERCC6.gb</t>
  </si>
  <si>
    <t>ERCC6.txt</t>
  </si>
  <si>
    <t>ERCC8.fasta</t>
  </si>
  <si>
    <t>ERCC8.gb</t>
  </si>
  <si>
    <t>ERCC8.txt</t>
  </si>
  <si>
    <t>ERLIN2.fasta</t>
  </si>
  <si>
    <t>ERLIN2.gb</t>
  </si>
  <si>
    <t>ERLIN2.txt</t>
  </si>
  <si>
    <t>ESCO2.fasta</t>
  </si>
  <si>
    <t>ESCO2.gb</t>
  </si>
  <si>
    <t>ESCO2.txt</t>
  </si>
  <si>
    <t>ETFB.fasta</t>
  </si>
  <si>
    <t>ETFB.gb</t>
  </si>
  <si>
    <t>ETFB.txt</t>
  </si>
  <si>
    <t>ETHE1.fasta</t>
  </si>
  <si>
    <t>ETHE1.gb</t>
  </si>
  <si>
    <t>ETHE1.txt</t>
  </si>
  <si>
    <t>EXOSC3.fasta</t>
  </si>
  <si>
    <t>EXOSC3.gb</t>
  </si>
  <si>
    <t>EXOSC3.txt</t>
  </si>
  <si>
    <t>EZH2.fasta</t>
  </si>
  <si>
    <t>EZH2.gb</t>
  </si>
  <si>
    <t>EZH2.txt</t>
  </si>
  <si>
    <t>FAM126A.fasta</t>
  </si>
  <si>
    <t>FAM126A.gb</t>
  </si>
  <si>
    <t>FAM126A.txt</t>
  </si>
  <si>
    <t>FANCA.fasta</t>
  </si>
  <si>
    <t>FANCA.gb</t>
  </si>
  <si>
    <t>FANCA.txt</t>
  </si>
  <si>
    <t>FAT4.fasta</t>
  </si>
  <si>
    <t>FAT4.gb</t>
  </si>
  <si>
    <t>FAT4.txt</t>
  </si>
  <si>
    <t>FBXO31.fasta</t>
  </si>
  <si>
    <t>FBXO31.gb</t>
  </si>
  <si>
    <t>FBXO31.txt</t>
  </si>
  <si>
    <t>FGD1.fasta</t>
  </si>
  <si>
    <t>FGD1.gb</t>
  </si>
  <si>
    <t>FGD1.txt</t>
  </si>
  <si>
    <t>FGFR1.fasta</t>
  </si>
  <si>
    <t>FGFR1.gb</t>
  </si>
  <si>
    <t>FGFR1.txt</t>
  </si>
  <si>
    <t>FGFR2.fasta</t>
  </si>
  <si>
    <t>FGFR2.gb</t>
  </si>
  <si>
    <t>FGFR2.txt</t>
  </si>
  <si>
    <t>FGFR3.fasta</t>
  </si>
  <si>
    <t>FGFR3.gb</t>
  </si>
  <si>
    <t>FGFR3.txt</t>
  </si>
  <si>
    <t>FH.fasta</t>
  </si>
  <si>
    <t>FH.gb</t>
  </si>
  <si>
    <t>FH.txt</t>
  </si>
  <si>
    <t>FIGN.fasta</t>
  </si>
  <si>
    <t>FIGN.gb</t>
  </si>
  <si>
    <t>FIGN.txt</t>
  </si>
  <si>
    <t>filelist.txt</t>
  </si>
  <si>
    <t>FKRP.fasta</t>
  </si>
  <si>
    <t>FKRP.gb</t>
  </si>
  <si>
    <t>FKRP.txt</t>
  </si>
  <si>
    <t>FKTN.fasta</t>
  </si>
  <si>
    <t>FKTN.gb</t>
  </si>
  <si>
    <t>FKTN.txt</t>
  </si>
  <si>
    <t>FLNA.fasta</t>
  </si>
  <si>
    <t>FLNA.gb</t>
  </si>
  <si>
    <t>FLNA.txt</t>
  </si>
  <si>
    <t>FLVCR1.fasta</t>
  </si>
  <si>
    <t>FLVCR1.gb</t>
  </si>
  <si>
    <t>FLVCR1.txt</t>
  </si>
  <si>
    <t>FMN2.fasta</t>
  </si>
  <si>
    <t>FMN2.gb</t>
  </si>
  <si>
    <t>FMN2.txt</t>
  </si>
  <si>
    <t>FMR1.fasta</t>
  </si>
  <si>
    <t>FMR1.gb</t>
  </si>
  <si>
    <t>FMR1.txt</t>
  </si>
  <si>
    <t>FOXG1.fasta</t>
  </si>
  <si>
    <t>FOXG1.gb</t>
  </si>
  <si>
    <t>FOXG1.txt</t>
  </si>
  <si>
    <t>FOXP1.fasta</t>
  </si>
  <si>
    <t>FOXP1.gb</t>
  </si>
  <si>
    <t>FOXP1.txt</t>
  </si>
  <si>
    <t>FOXP2.fasta</t>
  </si>
  <si>
    <t>FOXP2.gb</t>
  </si>
  <si>
    <t>FOXP2.txt</t>
  </si>
  <si>
    <t>FRAS1.fasta</t>
  </si>
  <si>
    <t>FRAS1.gb</t>
  </si>
  <si>
    <t>FRAS1.txt</t>
  </si>
  <si>
    <t>FREM2.fasta</t>
  </si>
  <si>
    <t>FREM2.gb</t>
  </si>
  <si>
    <t>FREM2.txt</t>
  </si>
  <si>
    <t>FRMD7.fasta</t>
  </si>
  <si>
    <t>FRMD7.gb</t>
  </si>
  <si>
    <t>FRMD7.txt</t>
  </si>
  <si>
    <t>FTO.fasta</t>
  </si>
  <si>
    <t>FTO.gb</t>
  </si>
  <si>
    <t>FTO.txt</t>
  </si>
  <si>
    <t>FTSJ1.fasta</t>
  </si>
  <si>
    <t>FTSJ1.gb</t>
  </si>
  <si>
    <t>FTSJ1.txt</t>
  </si>
  <si>
    <t>FUCA1.fasta</t>
  </si>
  <si>
    <t>FUCA1.gb</t>
  </si>
  <si>
    <t>FUCA1.txt</t>
  </si>
  <si>
    <t>GABRA1.fasta</t>
  </si>
  <si>
    <t>GABRA1.gb</t>
  </si>
  <si>
    <t>GABRA1.txt</t>
  </si>
  <si>
    <t>GABRB3.fasta</t>
  </si>
  <si>
    <t>GABRB3.gb</t>
  </si>
  <si>
    <t>GABRB3.txt</t>
  </si>
  <si>
    <t>GAD1.fasta</t>
  </si>
  <si>
    <t>GAD1.gb</t>
  </si>
  <si>
    <t>GAD1.txt</t>
  </si>
  <si>
    <t>GALE.fasta</t>
  </si>
  <si>
    <t>GALE.gb</t>
  </si>
  <si>
    <t>GALE.txt</t>
  </si>
  <si>
    <t>GALT.fasta</t>
  </si>
  <si>
    <t>GALT.gb</t>
  </si>
  <si>
    <t>GALT.txt</t>
  </si>
  <si>
    <t>GAMT.fasta</t>
  </si>
  <si>
    <t>GAMT.gb</t>
  </si>
  <si>
    <t>GAMT.txt</t>
  </si>
  <si>
    <t>GATAD2B.fasta</t>
  </si>
  <si>
    <t>GATAD2B.gb</t>
  </si>
  <si>
    <t>GATAD2B.txt</t>
  </si>
  <si>
    <t>GATM.fasta</t>
  </si>
  <si>
    <t>GATM.gb</t>
  </si>
  <si>
    <t>GATM.txt</t>
  </si>
  <si>
    <t>GCH1.fasta</t>
  </si>
  <si>
    <t>GCH1.gb</t>
  </si>
  <si>
    <t>GCH1.txt</t>
  </si>
  <si>
    <t>GCSH.fasta</t>
  </si>
  <si>
    <t>GCSH.gb</t>
  </si>
  <si>
    <t>GCSH.txt</t>
  </si>
  <si>
    <t>GDI1.fasta</t>
  </si>
  <si>
    <t>GDI1.gb</t>
  </si>
  <si>
    <t>GDI1.txt</t>
  </si>
  <si>
    <t>GFAP.fasta</t>
  </si>
  <si>
    <t>GFAP.gb</t>
  </si>
  <si>
    <t>GFAP.txt</t>
  </si>
  <si>
    <t>GJC2.fasta</t>
  </si>
  <si>
    <t>GJC2.gb</t>
  </si>
  <si>
    <t>GJC2.txt</t>
  </si>
  <si>
    <t>GK.fasta</t>
  </si>
  <si>
    <t>GK.gb</t>
  </si>
  <si>
    <t>GK.txt</t>
  </si>
  <si>
    <t>GLB1.fasta</t>
  </si>
  <si>
    <t>GLB1.gb</t>
  </si>
  <si>
    <t>GLB1.txt</t>
  </si>
  <si>
    <t>GLDC.fasta</t>
  </si>
  <si>
    <t>GLDC.gb</t>
  </si>
  <si>
    <t>GLDC.txt</t>
  </si>
  <si>
    <t>GLI2.fasta</t>
  </si>
  <si>
    <t>GLI2.gb</t>
  </si>
  <si>
    <t>GLI2.txt</t>
  </si>
  <si>
    <t>GLI3.fasta</t>
  </si>
  <si>
    <t>GLI3.gb</t>
  </si>
  <si>
    <t>GLI3.txt</t>
  </si>
  <si>
    <t>GM2A.fasta</t>
  </si>
  <si>
    <t>GM2A.gb</t>
  </si>
  <si>
    <t>GM2A.txt</t>
  </si>
  <si>
    <t>GMNN.fasta</t>
  </si>
  <si>
    <t>GMNN.gb</t>
  </si>
  <si>
    <t>GMNN.txt</t>
  </si>
  <si>
    <t>GMPPA.fasta</t>
  </si>
  <si>
    <t>GMPPA.gb</t>
  </si>
  <si>
    <t>GMPPA.txt</t>
  </si>
  <si>
    <t>GMPPB.fasta</t>
  </si>
  <si>
    <t>GMPPB.gb</t>
  </si>
  <si>
    <t>GMPPB.txt</t>
  </si>
  <si>
    <t>GNAI3.fasta</t>
  </si>
  <si>
    <t>GNAI3.gb</t>
  </si>
  <si>
    <t>GNAI3.txt</t>
  </si>
  <si>
    <t>GNAO1.fasta</t>
  </si>
  <si>
    <t>GNAO1.gb</t>
  </si>
  <si>
    <t>GNAO1.txt</t>
  </si>
  <si>
    <t>GNPAT.fasta</t>
  </si>
  <si>
    <t>GNPAT.gb</t>
  </si>
  <si>
    <t>GNPAT.txt</t>
  </si>
  <si>
    <t>GNS.fasta</t>
  </si>
  <si>
    <t>GNS.gb</t>
  </si>
  <si>
    <t>GNS.txt</t>
  </si>
  <si>
    <t>GPC3.fasta</t>
  </si>
  <si>
    <t>GPC3.gb</t>
  </si>
  <si>
    <t>GPC3.txt</t>
  </si>
  <si>
    <t>GPC4.fasta</t>
  </si>
  <si>
    <t>GPC4.gb</t>
  </si>
  <si>
    <t>GPC4.txt</t>
  </si>
  <si>
    <t>GPHN.fasta</t>
  </si>
  <si>
    <t>GPHN.gb</t>
  </si>
  <si>
    <t>GPHN.txt</t>
  </si>
  <si>
    <t>GPSM2.fasta</t>
  </si>
  <si>
    <t>GPSM2.gb</t>
  </si>
  <si>
    <t>GPSM2.txt</t>
  </si>
  <si>
    <t>GPT2.fasta</t>
  </si>
  <si>
    <t>GPT2.gb</t>
  </si>
  <si>
    <t>GPT2.txt</t>
  </si>
  <si>
    <t>GRIA3.fasta</t>
  </si>
  <si>
    <t>GRIA3.gb</t>
  </si>
  <si>
    <t>GRIA3.txt</t>
  </si>
  <si>
    <t>GRID2.fasta</t>
  </si>
  <si>
    <t>GRID2.gb</t>
  </si>
  <si>
    <t>GRID2.txt</t>
  </si>
  <si>
    <t>GRIK2.fasta</t>
  </si>
  <si>
    <t>GRIK2.gb</t>
  </si>
  <si>
    <t>GRIK2.txt</t>
  </si>
  <si>
    <t>GRIN1.fasta</t>
  </si>
  <si>
    <t>GRIN1.gb</t>
  </si>
  <si>
    <t>GRIN1.txt</t>
  </si>
  <si>
    <t>GRIN2A.fasta</t>
  </si>
  <si>
    <t>GRIN2A.gb</t>
  </si>
  <si>
    <t>GRIN2A.txt</t>
  </si>
  <si>
    <t>GRIN2B.fasta</t>
  </si>
  <si>
    <t>GRIN2B.gb</t>
  </si>
  <si>
    <t>GRIN2B.txt</t>
  </si>
  <si>
    <t>GRIN3B.fasta</t>
  </si>
  <si>
    <t>GRIN3B.gb</t>
  </si>
  <si>
    <t>GRIN3B.txt</t>
  </si>
  <si>
    <t>GRM1.fasta</t>
  </si>
  <si>
    <t>GRM1.gb</t>
  </si>
  <si>
    <t>GRM1.txt</t>
  </si>
  <si>
    <t>GSE1.fasta</t>
  </si>
  <si>
    <t>GSE1.gb</t>
  </si>
  <si>
    <t>GSE1.txt</t>
  </si>
  <si>
    <t>GSPT2.fasta</t>
  </si>
  <si>
    <t>GSPT2.gb</t>
  </si>
  <si>
    <t>GSPT2.txt</t>
  </si>
  <si>
    <t>GSS.fasta</t>
  </si>
  <si>
    <t>GSS.gb</t>
  </si>
  <si>
    <t>GSS.txt</t>
  </si>
  <si>
    <t>GTF2H5.fasta</t>
  </si>
  <si>
    <t>GTF2H5.gb</t>
  </si>
  <si>
    <t>GTF2H5.txt</t>
  </si>
  <si>
    <t>GUSB.fasta</t>
  </si>
  <si>
    <t>GUSB.gb</t>
  </si>
  <si>
    <t>GUSB.txt</t>
  </si>
  <si>
    <t>HACE1.fasta</t>
  </si>
  <si>
    <t>HACE1.gb</t>
  </si>
  <si>
    <t>HACE1.txt</t>
  </si>
  <si>
    <t>HAX1.fasta</t>
  </si>
  <si>
    <t>HAX1.gb</t>
  </si>
  <si>
    <t>HAX1.txt</t>
  </si>
  <si>
    <t>HCCS.fasta</t>
  </si>
  <si>
    <t>HCCS.gb</t>
  </si>
  <si>
    <t>HCCS.txt</t>
  </si>
  <si>
    <t>HCFC1.fasta</t>
  </si>
  <si>
    <t>HCFC1.gb</t>
  </si>
  <si>
    <t>HCFC1.txt</t>
  </si>
  <si>
    <t>HCN1.fasta</t>
  </si>
  <si>
    <t>HCN1.gb</t>
  </si>
  <si>
    <t>HCN1.txt</t>
  </si>
  <si>
    <t>HDAC4.fasta</t>
  </si>
  <si>
    <t>HDAC4.gb</t>
  </si>
  <si>
    <t>HDAC4.txt</t>
  </si>
  <si>
    <t>HDAC6.fasta</t>
  </si>
  <si>
    <t>HDAC6.gb</t>
  </si>
  <si>
    <t>HDAC6.txt</t>
  </si>
  <si>
    <t>HDAC8.fasta</t>
  </si>
  <si>
    <t>HDAC8.gb</t>
  </si>
  <si>
    <t>HDAC8.txt</t>
  </si>
  <si>
    <t>HECTD1.fasta</t>
  </si>
  <si>
    <t>HECTD1.gb</t>
  </si>
  <si>
    <t>HECTD1.txt</t>
  </si>
  <si>
    <t>HERC1.fasta</t>
  </si>
  <si>
    <t>HERC1.gb</t>
  </si>
  <si>
    <t>HERC1.txt</t>
  </si>
  <si>
    <t>HERC2.fasta</t>
  </si>
  <si>
    <t>HERC2.gb</t>
  </si>
  <si>
    <t>HERC2.txt</t>
  </si>
  <si>
    <t>HEXA.fasta</t>
  </si>
  <si>
    <t>HEXA.gb</t>
  </si>
  <si>
    <t>HEXA.txt</t>
  </si>
  <si>
    <t>HEXB.fasta</t>
  </si>
  <si>
    <t>HEXB.gb</t>
  </si>
  <si>
    <t>HEXB.txt</t>
  </si>
  <si>
    <t>HIVEP2.fasta</t>
  </si>
  <si>
    <t>HIVEP2.gb</t>
  </si>
  <si>
    <t>HIVEP2.txt</t>
  </si>
  <si>
    <t>HLCS.fasta</t>
  </si>
  <si>
    <t>HLCS.gb</t>
  </si>
  <si>
    <t>HLCS.txt</t>
  </si>
  <si>
    <t>HNMT.fasta</t>
  </si>
  <si>
    <t>HNMT.gb</t>
  </si>
  <si>
    <t>HNMT.txt</t>
  </si>
  <si>
    <t>HNRNPK.fasta</t>
  </si>
  <si>
    <t>HNRNPK.gb</t>
  </si>
  <si>
    <t>HNRNPK.txt</t>
  </si>
  <si>
    <t>HOXA1.fasta</t>
  </si>
  <si>
    <t>HOXA1.gb</t>
  </si>
  <si>
    <t>HOXA1.txt</t>
  </si>
  <si>
    <t>HPD.fasta</t>
  </si>
  <si>
    <t>HPD.gb</t>
  </si>
  <si>
    <t>HPD.txt</t>
  </si>
  <si>
    <t>HPRT1.fasta</t>
  </si>
  <si>
    <t>HPRT1.gb</t>
  </si>
  <si>
    <t>HPRT1.txt</t>
  </si>
  <si>
    <t>HRAS.fasta</t>
  </si>
  <si>
    <t>HRAS.gb</t>
  </si>
  <si>
    <t>HRAS.txt</t>
  </si>
  <si>
    <t>HSD17B10.fasta</t>
  </si>
  <si>
    <t>HSD17B10.gb</t>
  </si>
  <si>
    <t>HSD17B10.txt</t>
  </si>
  <si>
    <t>HSPD1.fasta</t>
  </si>
  <si>
    <t>HSPD1.gb</t>
  </si>
  <si>
    <t>HSPD1.txt</t>
  </si>
  <si>
    <t>HSPG2.fasta</t>
  </si>
  <si>
    <t>HSPG2.gb</t>
  </si>
  <si>
    <t>HSPG2.txt</t>
  </si>
  <si>
    <t>HUWE1.fasta</t>
  </si>
  <si>
    <t>HUWE1.gb</t>
  </si>
  <si>
    <t>HUWE1.txt</t>
  </si>
  <si>
    <t>IDS.fasta</t>
  </si>
  <si>
    <t>IDS.gb</t>
  </si>
  <si>
    <t>IDS.txt</t>
  </si>
  <si>
    <t>IDUA.fasta</t>
  </si>
  <si>
    <t>IDUA.gb</t>
  </si>
  <si>
    <t>IDUA.txt</t>
  </si>
  <si>
    <t>IER3IP1.fasta</t>
  </si>
  <si>
    <t>IER3IP1.gb</t>
  </si>
  <si>
    <t>IER3IP1.txt</t>
  </si>
  <si>
    <t>IFT172.fasta</t>
  </si>
  <si>
    <t>IFT172.gb</t>
  </si>
  <si>
    <t>IFT172.txt</t>
  </si>
  <si>
    <t>IGBP1.fasta</t>
  </si>
  <si>
    <t>IGBP1.gb</t>
  </si>
  <si>
    <t>IGBP1.txt</t>
  </si>
  <si>
    <t>IGF1.fasta</t>
  </si>
  <si>
    <t>IGF1.gb</t>
  </si>
  <si>
    <t>IGF1R.fasta</t>
  </si>
  <si>
    <t>IGF1R.gb</t>
  </si>
  <si>
    <t>IGF1R.txt</t>
  </si>
  <si>
    <t>IGF1.txt</t>
  </si>
  <si>
    <t>IKBKG.fasta</t>
  </si>
  <si>
    <t>IKBKG.gb</t>
  </si>
  <si>
    <t>IKBKG.txt</t>
  </si>
  <si>
    <t>IL1RAPL1.fasta</t>
  </si>
  <si>
    <t>IL1RAPL1.gb</t>
  </si>
  <si>
    <t>IL1RAPL1.txt</t>
  </si>
  <si>
    <t>INPP5E.fasta</t>
  </si>
  <si>
    <t>INPP5E.gb</t>
  </si>
  <si>
    <t>INPP5E.txt</t>
  </si>
  <si>
    <t>IQSEC2.fasta</t>
  </si>
  <si>
    <t>IQSEC2.gb</t>
  </si>
  <si>
    <t>IQSEC2.txt</t>
  </si>
  <si>
    <t>ISPD.fasta</t>
  </si>
  <si>
    <t>ISPD.gb</t>
  </si>
  <si>
    <t>ISPD.txt</t>
  </si>
  <si>
    <t>ITPR1.fasta</t>
  </si>
  <si>
    <t>ITPR1.gb</t>
  </si>
  <si>
    <t>ITPR1.txt</t>
  </si>
  <si>
    <t>IVD.fasta</t>
  </si>
  <si>
    <t>IVD.gb</t>
  </si>
  <si>
    <t>IVD.txt</t>
  </si>
  <si>
    <t>JAG1.fasta</t>
  </si>
  <si>
    <t>JAG1.gb</t>
  </si>
  <si>
    <t>JAG1.txt</t>
  </si>
  <si>
    <t>JAM3.fasta</t>
  </si>
  <si>
    <t>JAM3.gb</t>
  </si>
  <si>
    <t>JAM3.txt</t>
  </si>
  <si>
    <t>KANSL1.fasta</t>
  </si>
  <si>
    <t>KANSL1.gb</t>
  </si>
  <si>
    <t>KANSL1.txt</t>
  </si>
  <si>
    <t>KAT6A.fasta</t>
  </si>
  <si>
    <t>KAT6A.gb</t>
  </si>
  <si>
    <t>KAT6A.txt</t>
  </si>
  <si>
    <t>KAT6B.fasta</t>
  </si>
  <si>
    <t>KAT6B.gb</t>
  </si>
  <si>
    <t>KAT6B.txt</t>
  </si>
  <si>
    <t>KCNC3.fasta</t>
  </si>
  <si>
    <t>KCNC3.gb</t>
  </si>
  <si>
    <t>KCNC3.txt</t>
  </si>
  <si>
    <t>KCNH1.fasta</t>
  </si>
  <si>
    <t>KCNH1.gb</t>
  </si>
  <si>
    <t>KCNH1.txt</t>
  </si>
  <si>
    <t>KCNJ10.fasta</t>
  </si>
  <si>
    <t>KCNJ10.gb</t>
  </si>
  <si>
    <t>KCNJ10.txt</t>
  </si>
  <si>
    <t>KCNJ11.fasta</t>
  </si>
  <si>
    <t>KCNJ11.gb</t>
  </si>
  <si>
    <t>KCNJ11.txt</t>
  </si>
  <si>
    <t>KCNK9.fasta</t>
  </si>
  <si>
    <t>KCNK9.gb</t>
  </si>
  <si>
    <t>KCNK9.txt</t>
  </si>
  <si>
    <t>KCNQ2.fasta</t>
  </si>
  <si>
    <t>KCNQ2.gb</t>
  </si>
  <si>
    <t>KCNQ2.txt</t>
  </si>
  <si>
    <t>KCNQ5.fasta</t>
  </si>
  <si>
    <t>KCNQ5.gb</t>
  </si>
  <si>
    <t>KCNQ5.txt</t>
  </si>
  <si>
    <t>KCNT1.fasta</t>
  </si>
  <si>
    <t>KCNT1.gb</t>
  </si>
  <si>
    <t>KCNT1.txt</t>
  </si>
  <si>
    <t>KCTD7.fasta</t>
  </si>
  <si>
    <t>KCTD7.gb</t>
  </si>
  <si>
    <t>KCTD7.txt</t>
  </si>
  <si>
    <t>KDM1A.fasta</t>
  </si>
  <si>
    <t>KDM1A.gb</t>
  </si>
  <si>
    <t>KDM1A.txt</t>
  </si>
  <si>
    <t>KDM5C.fasta</t>
  </si>
  <si>
    <t>KDM5C.gb</t>
  </si>
  <si>
    <t>KDM5C.txt</t>
  </si>
  <si>
    <t>KDM6A.fasta</t>
  </si>
  <si>
    <t>KDM6A.gb</t>
  </si>
  <si>
    <t>KDM6A.txt</t>
  </si>
  <si>
    <t>KIAA0586.fasta</t>
  </si>
  <si>
    <t>KIAA0586.gb</t>
  </si>
  <si>
    <t>KIAA0586.txt</t>
  </si>
  <si>
    <t>KIAA1033.fasta</t>
  </si>
  <si>
    <t>KIAA1033.gb</t>
  </si>
  <si>
    <t>KIAA1033.txt</t>
  </si>
  <si>
    <t>KIAA1109.fasta</t>
  </si>
  <si>
    <t>KIAA1109.gb</t>
  </si>
  <si>
    <t>KIAA1109.txt</t>
  </si>
  <si>
    <t>KIAA2022.fasta</t>
  </si>
  <si>
    <t>KIAA2022.gb</t>
  </si>
  <si>
    <t>KIAA2022.txt</t>
  </si>
  <si>
    <t>KIF11.fasta</t>
  </si>
  <si>
    <t>KIF11.gb</t>
  </si>
  <si>
    <t>KIF11.txt</t>
  </si>
  <si>
    <t>KIF1A.fasta</t>
  </si>
  <si>
    <t>KIF1A.gb</t>
  </si>
  <si>
    <t>KIF1A.txt</t>
  </si>
  <si>
    <t>KIF1BP.fasta</t>
  </si>
  <si>
    <t>KIF1BP.gb</t>
  </si>
  <si>
    <t>KIF1BP.txt</t>
  </si>
  <si>
    <t>KIF4A.fasta</t>
  </si>
  <si>
    <t>KIF4A.gb</t>
  </si>
  <si>
    <t>KIF4A.txt</t>
  </si>
  <si>
    <t>KIF5C.fasta</t>
  </si>
  <si>
    <t>KIF5C.gb</t>
  </si>
  <si>
    <t>KIF5C.txt</t>
  </si>
  <si>
    <t>KIF7.fasta</t>
  </si>
  <si>
    <t>KIF7.gb</t>
  </si>
  <si>
    <t>KIF7.txt</t>
  </si>
  <si>
    <t>KIRREL3.fasta</t>
  </si>
  <si>
    <t>KIRREL3.gb</t>
  </si>
  <si>
    <t>KIRREL3.txt</t>
  </si>
  <si>
    <t>KMT2A.fasta</t>
  </si>
  <si>
    <t>KMT2A.gb</t>
  </si>
  <si>
    <t>KMT2A.txt</t>
  </si>
  <si>
    <t>KMT2D.fasta</t>
  </si>
  <si>
    <t>KMT2D.gb</t>
  </si>
  <si>
    <t>KMT2D.txt</t>
  </si>
  <si>
    <t>KNL1.fasta</t>
  </si>
  <si>
    <t>KNL1.gb</t>
  </si>
  <si>
    <t>KNL1.txt</t>
  </si>
  <si>
    <t>KPTN.fasta</t>
  </si>
  <si>
    <t>KPTN.gb</t>
  </si>
  <si>
    <t>KPTN.txt</t>
  </si>
  <si>
    <t>KRAS.fasta</t>
  </si>
  <si>
    <t>KRAS.gb</t>
  </si>
  <si>
    <t>KRAS.txt</t>
  </si>
  <si>
    <t>KRBOX4.fasta</t>
  </si>
  <si>
    <t>KRBOX4.gb</t>
  </si>
  <si>
    <t>KRBOX4.txt</t>
  </si>
  <si>
    <t>L1CAM.fasta</t>
  </si>
  <si>
    <t>L1CAM.gb</t>
  </si>
  <si>
    <t>L1CAM.txt</t>
  </si>
  <si>
    <t>L2HGDH.fasta</t>
  </si>
  <si>
    <t>L2HGDH.gb</t>
  </si>
  <si>
    <t>L2HGDH.txt</t>
  </si>
  <si>
    <t>LAMA1.fasta</t>
  </si>
  <si>
    <t>LAMA1.gb</t>
  </si>
  <si>
    <t>LAMA1.txt</t>
  </si>
  <si>
    <t>LAMA2.fasta</t>
  </si>
  <si>
    <t>LAMA2.gb</t>
  </si>
  <si>
    <t>LAMA2.txt</t>
  </si>
  <si>
    <t>LAMC3.fasta</t>
  </si>
  <si>
    <t>LAMC3.gb</t>
  </si>
  <si>
    <t>LAMC3.txt</t>
  </si>
  <si>
    <t>LAMP2.fasta</t>
  </si>
  <si>
    <t>LAMP2.gb</t>
  </si>
  <si>
    <t>LAMP2.txt</t>
  </si>
  <si>
    <t>LARGE1.fasta</t>
  </si>
  <si>
    <t>LARGE1.gb</t>
  </si>
  <si>
    <t>LARGE1.txt</t>
  </si>
  <si>
    <t>LARP7.fasta</t>
  </si>
  <si>
    <t>LARP7.gb</t>
  </si>
  <si>
    <t>LARP7.txt</t>
  </si>
  <si>
    <t>LIG4.fasta</t>
  </si>
  <si>
    <t>LIG4.gb</t>
  </si>
  <si>
    <t>LIG4.txt</t>
  </si>
  <si>
    <t>LINS1.fasta</t>
  </si>
  <si>
    <t>LINS1.gb</t>
  </si>
  <si>
    <t>LINS1.txt</t>
  </si>
  <si>
    <t>LMBRD1.fasta</t>
  </si>
  <si>
    <t>LMBRD1.gb</t>
  </si>
  <si>
    <t>LMBRD1.txt</t>
  </si>
  <si>
    <t>LMNA.fasta</t>
  </si>
  <si>
    <t>LMNA.gb</t>
  </si>
  <si>
    <t>LMNA.txt</t>
  </si>
  <si>
    <t>LRP2.fasta</t>
  </si>
  <si>
    <t>LRP2.gb</t>
  </si>
  <si>
    <t>LRP2.txt</t>
  </si>
  <si>
    <t>LRPPRC.fasta</t>
  </si>
  <si>
    <t>LRPPRC.gb</t>
  </si>
  <si>
    <t>LRPPRC.txt</t>
  </si>
  <si>
    <t>MAGEL2.fasta</t>
  </si>
  <si>
    <t>MAGEL2.gb</t>
  </si>
  <si>
    <t>MAGEL2.txt</t>
  </si>
  <si>
    <t>MAN1B1.fasta</t>
  </si>
  <si>
    <t>MAN1B1.gb</t>
  </si>
  <si>
    <t>MAN1B1.txt</t>
  </si>
  <si>
    <t>MAN2B1.fasta</t>
  </si>
  <si>
    <t>MAN2B1.gb</t>
  </si>
  <si>
    <t>MAN2B1.txt</t>
  </si>
  <si>
    <t>MANBA.fasta</t>
  </si>
  <si>
    <t>MANBA.gb</t>
  </si>
  <si>
    <t>MANBA.txt</t>
  </si>
  <si>
    <t>MAOA.fasta</t>
  </si>
  <si>
    <t>MAOA.gb</t>
  </si>
  <si>
    <t>MAOA.txt</t>
  </si>
  <si>
    <t>MAP2K1.fasta</t>
  </si>
  <si>
    <t>MAP2K1.gb</t>
  </si>
  <si>
    <t>MAP2K1.txt</t>
  </si>
  <si>
    <t>MAP2K2.fasta</t>
  </si>
  <si>
    <t>MAP2K2.gb</t>
  </si>
  <si>
    <t>MAP2K2.txt</t>
  </si>
  <si>
    <t>MBD5.fasta</t>
  </si>
  <si>
    <t>MBD5.gb</t>
  </si>
  <si>
    <t>MBD5.txt</t>
  </si>
  <si>
    <t>MCCC1.fasta</t>
  </si>
  <si>
    <t>MCCC1.gb</t>
  </si>
  <si>
    <t>MCCC1.txt</t>
  </si>
  <si>
    <t>MCCC2.fasta</t>
  </si>
  <si>
    <t>MCCC2.gb</t>
  </si>
  <si>
    <t>MCCC2.txt</t>
  </si>
  <si>
    <t>MCOLN1.fasta</t>
  </si>
  <si>
    <t>MCOLN1.gb</t>
  </si>
  <si>
    <t>MCOLN1.txt</t>
  </si>
  <si>
    <t>MCPH1.fasta</t>
  </si>
  <si>
    <t>MCPH1.gb</t>
  </si>
  <si>
    <t>MCPH1.txt</t>
  </si>
  <si>
    <t>MECP2.fasta</t>
  </si>
  <si>
    <t>MECP2.gb</t>
  </si>
  <si>
    <t>MECP2.txt</t>
  </si>
  <si>
    <t>MED12.fasta</t>
  </si>
  <si>
    <t>MED12.gb</t>
  </si>
  <si>
    <t>MED12.txt</t>
  </si>
  <si>
    <t>MED13L.fasta</t>
  </si>
  <si>
    <t>MED13L.gb</t>
  </si>
  <si>
    <t>MED13L.txt</t>
  </si>
  <si>
    <t>MED17.fasta</t>
  </si>
  <si>
    <t>MED17.gb</t>
  </si>
  <si>
    <t>MED17.txt</t>
  </si>
  <si>
    <t>MED23.fasta</t>
  </si>
  <si>
    <t>MED23.gb</t>
  </si>
  <si>
    <t>MED23.txt</t>
  </si>
  <si>
    <t>MEF2C.fasta</t>
  </si>
  <si>
    <t>MEF2C.gb</t>
  </si>
  <si>
    <t>MEF2C.txt</t>
  </si>
  <si>
    <t>METTL23.fasta</t>
  </si>
  <si>
    <t>METTL23.gb</t>
  </si>
  <si>
    <t>METTL23.txt</t>
  </si>
  <si>
    <t>MGAT2.fasta</t>
  </si>
  <si>
    <t>MGAT2.gb</t>
  </si>
  <si>
    <t>MGAT2.txt</t>
  </si>
  <si>
    <t>MID1.fasta</t>
  </si>
  <si>
    <t>MID1.gb</t>
  </si>
  <si>
    <t>MID1.txt</t>
  </si>
  <si>
    <t>MID2.fasta</t>
  </si>
  <si>
    <t>MID2.gb</t>
  </si>
  <si>
    <t>MID2.txt</t>
  </si>
  <si>
    <t>MKKS.fasta</t>
  </si>
  <si>
    <t>MKKS.gb</t>
  </si>
  <si>
    <t>MKKS.txt</t>
  </si>
  <si>
    <t>MLYCD.fasta</t>
  </si>
  <si>
    <t>MLYCD.gb</t>
  </si>
  <si>
    <t>MLYCD.txt</t>
  </si>
  <si>
    <t>MMAA.fasta</t>
  </si>
  <si>
    <t>MMAA.gb</t>
  </si>
  <si>
    <t>MMAA.txt</t>
  </si>
  <si>
    <t>MMACHC.fasta</t>
  </si>
  <si>
    <t>MMACHC.gb</t>
  </si>
  <si>
    <t>MMACHC.txt</t>
  </si>
  <si>
    <t>MMADHC.fasta</t>
  </si>
  <si>
    <t>MMADHC.gb</t>
  </si>
  <si>
    <t>MMADHC.txt</t>
  </si>
  <si>
    <t>MMP21.fasta</t>
  </si>
  <si>
    <t>MMP21.gb</t>
  </si>
  <si>
    <t>MMP21.txt</t>
  </si>
  <si>
    <t>MOCS1.fasta</t>
  </si>
  <si>
    <t>MOCS1.gb</t>
  </si>
  <si>
    <t>MOCS1.txt</t>
  </si>
  <si>
    <t>MOCS2.fasta</t>
  </si>
  <si>
    <t>MOCS2.gb</t>
  </si>
  <si>
    <t>MOCS2.txt</t>
  </si>
  <si>
    <t>MOGS.fasta</t>
  </si>
  <si>
    <t>MOGS.gb</t>
  </si>
  <si>
    <t>MOGS.txt</t>
  </si>
  <si>
    <t>MPDU1.fasta</t>
  </si>
  <si>
    <t>MPDU1.gb</t>
  </si>
  <si>
    <t>MPDU1.txt</t>
  </si>
  <si>
    <t>MPDZ.fasta</t>
  </si>
  <si>
    <t>MPDZ.gb</t>
  </si>
  <si>
    <t>MPDZ.txt</t>
  </si>
  <si>
    <t>MPLKIP.fasta</t>
  </si>
  <si>
    <t>MPLKIP.gb</t>
  </si>
  <si>
    <t>MPLKIP.txt</t>
  </si>
  <si>
    <t>MRPS22.fasta</t>
  </si>
  <si>
    <t>MRPS22.gb</t>
  </si>
  <si>
    <t>MRPS22.txt</t>
  </si>
  <si>
    <t>MTHFR.fasta</t>
  </si>
  <si>
    <t>MTHFR.gb</t>
  </si>
  <si>
    <t>MTHFR.txt</t>
  </si>
  <si>
    <t>MTOR.fasta</t>
  </si>
  <si>
    <t>MTOR.gb</t>
  </si>
  <si>
    <t>MTOR.txt</t>
  </si>
  <si>
    <t>MTR.fasta</t>
  </si>
  <si>
    <t>MTR.gb</t>
  </si>
  <si>
    <t>MTRR.fasta</t>
  </si>
  <si>
    <t>MTRR.gb</t>
  </si>
  <si>
    <t>MTRR.txt</t>
  </si>
  <si>
    <t>MTR.txt</t>
  </si>
  <si>
    <t>MUT.fasta</t>
  </si>
  <si>
    <t>MUT.gb</t>
  </si>
  <si>
    <t>MUT.txt</t>
  </si>
  <si>
    <t>MVK.fasta</t>
  </si>
  <si>
    <t>MVK.gb</t>
  </si>
  <si>
    <t>MVK.txt</t>
  </si>
  <si>
    <t>MYCN.fasta</t>
  </si>
  <si>
    <t>MYCN.gb</t>
  </si>
  <si>
    <t>MYCN.txt</t>
  </si>
  <si>
    <t>MYH9.fasta</t>
  </si>
  <si>
    <t>MYH9.gb</t>
  </si>
  <si>
    <t>MYH9.txt</t>
  </si>
  <si>
    <t>MYO5A.fasta</t>
  </si>
  <si>
    <t>MYO5A.gb</t>
  </si>
  <si>
    <t>MYO5A.txt</t>
  </si>
  <si>
    <t>MYT1L.fasta</t>
  </si>
  <si>
    <t>MYT1L.gb</t>
  </si>
  <si>
    <t>MYT1L.txt</t>
  </si>
  <si>
    <t>NAA10.fasta</t>
  </si>
  <si>
    <t>NAA10.gb</t>
  </si>
  <si>
    <t>NAA10.txt</t>
  </si>
  <si>
    <t>NAGA.fasta</t>
  </si>
  <si>
    <t>NAGA.gb</t>
  </si>
  <si>
    <t>NAGA.txt</t>
  </si>
  <si>
    <t>NAGLU.fasta</t>
  </si>
  <si>
    <t>NAGLU.gb</t>
  </si>
  <si>
    <t>NAGLU.txt</t>
  </si>
  <si>
    <t>NALCN.fasta</t>
  </si>
  <si>
    <t>NALCN.gb</t>
  </si>
  <si>
    <t>NALCN.txt</t>
  </si>
  <si>
    <t>NBN.fasta</t>
  </si>
  <si>
    <t>NBN.gb</t>
  </si>
  <si>
    <t>NBN.txt</t>
  </si>
  <si>
    <t>NDE1.fasta</t>
  </si>
  <si>
    <t>NDE1.gb</t>
  </si>
  <si>
    <t>NDE1.txt</t>
  </si>
  <si>
    <t>NDP.fasta</t>
  </si>
  <si>
    <t>NDP.gb</t>
  </si>
  <si>
    <t>NDP.txt</t>
  </si>
  <si>
    <t>NDST1.fasta</t>
  </si>
  <si>
    <t>NDST1.gb</t>
  </si>
  <si>
    <t>NDST1.txt</t>
  </si>
  <si>
    <t>NDUFA11.fasta</t>
  </si>
  <si>
    <t>NDUFA11.gb</t>
  </si>
  <si>
    <t>NDUFA11.txt</t>
  </si>
  <si>
    <t>NDUFA12.fasta</t>
  </si>
  <si>
    <t>NDUFA12.gb</t>
  </si>
  <si>
    <t>NDUFA12.txt</t>
  </si>
  <si>
    <t>NDUFA1.fasta</t>
  </si>
  <si>
    <t>NDUFA1.gb</t>
  </si>
  <si>
    <t>NDUFA1.txt</t>
  </si>
  <si>
    <t>NDUFS1.fasta</t>
  </si>
  <si>
    <t>NDUFS1.gb</t>
  </si>
  <si>
    <t>NDUFS1.txt</t>
  </si>
  <si>
    <t>NDUFS2.fasta</t>
  </si>
  <si>
    <t>NDUFS2.gb</t>
  </si>
  <si>
    <t>NDUFS2.txt</t>
  </si>
  <si>
    <t>NDUFS3.fasta</t>
  </si>
  <si>
    <t>NDUFS3.gb</t>
  </si>
  <si>
    <t>NDUFS3.txt</t>
  </si>
  <si>
    <t>NDUFS4.fasta</t>
  </si>
  <si>
    <t>NDUFS4.gb</t>
  </si>
  <si>
    <t>NDUFS4.txt</t>
  </si>
  <si>
    <t>NDUFS7.fasta</t>
  </si>
  <si>
    <t>NDUFS7.gb</t>
  </si>
  <si>
    <t>NDUFS7.txt</t>
  </si>
  <si>
    <t>NDUFS8.fasta</t>
  </si>
  <si>
    <t>NDUFS8.gb</t>
  </si>
  <si>
    <t>NDUFS8.txt</t>
  </si>
  <si>
    <t>NDUFV1.fasta</t>
  </si>
  <si>
    <t>NDUFV1.gb</t>
  </si>
  <si>
    <t>NDUFV1.txt</t>
  </si>
  <si>
    <t>NEU1.fasta</t>
  </si>
  <si>
    <t>NEU1.gb</t>
  </si>
  <si>
    <t>NEU1.txt</t>
  </si>
  <si>
    <t>NFATC1.fasta</t>
  </si>
  <si>
    <t>NFATC1.gb</t>
  </si>
  <si>
    <t>NFATC1.txt</t>
  </si>
  <si>
    <t>NFIA.fasta</t>
  </si>
  <si>
    <t>NFIA.gb</t>
  </si>
  <si>
    <t>NFIA.txt</t>
  </si>
  <si>
    <t>NFIX.fasta</t>
  </si>
  <si>
    <t>NFIX.gb</t>
  </si>
  <si>
    <t>NFIX.txt</t>
  </si>
  <si>
    <t>NHEJ1.fasta</t>
  </si>
  <si>
    <t>NHEJ1.gb</t>
  </si>
  <si>
    <t>NHEJ1.txt</t>
  </si>
  <si>
    <t>NHS.fasta</t>
  </si>
  <si>
    <t>NHS.gb</t>
  </si>
  <si>
    <t>NHS.txt</t>
  </si>
  <si>
    <t>NIN.fasta</t>
  </si>
  <si>
    <t>NIN.gb</t>
  </si>
  <si>
    <t>NIN.txt</t>
  </si>
  <si>
    <t>NIPBL.fasta</t>
  </si>
  <si>
    <t>NIPBL.gb</t>
  </si>
  <si>
    <t>NIPBL.txt</t>
  </si>
  <si>
    <t>NKX2-1.fasta</t>
  </si>
  <si>
    <t>NKX2-1.gb</t>
  </si>
  <si>
    <t>NKX2-1.txt</t>
  </si>
  <si>
    <t>NLGN3.fasta</t>
  </si>
  <si>
    <t>NLGN3.gb</t>
  </si>
  <si>
    <t>NLGN3.txt</t>
  </si>
  <si>
    <t>NLGN4X.fasta</t>
  </si>
  <si>
    <t>NLGN4X.gb</t>
  </si>
  <si>
    <t>NLGN4X.txt</t>
  </si>
  <si>
    <t>NLRP3.fasta</t>
  </si>
  <si>
    <t>NLRP3.gb</t>
  </si>
  <si>
    <t>NLRP3.txt</t>
  </si>
  <si>
    <t>NPHP1.fasta</t>
  </si>
  <si>
    <t>NPHP1.gb</t>
  </si>
  <si>
    <t>NPHP1.txt</t>
  </si>
  <si>
    <t>NR2F1.fasta</t>
  </si>
  <si>
    <t>NR2F1.gb</t>
  </si>
  <si>
    <t>NR2F1.txt</t>
  </si>
  <si>
    <t>NRAS.fasta</t>
  </si>
  <si>
    <t>NRAS.gb</t>
  </si>
  <si>
    <t>NRAS.txt</t>
  </si>
  <si>
    <t>NRXN1.fasta</t>
  </si>
  <si>
    <t>NRXN1.gb</t>
  </si>
  <si>
    <t>NRXN1.txt</t>
  </si>
  <si>
    <t>NRXN2.fasta</t>
  </si>
  <si>
    <t>NRXN2.gb</t>
  </si>
  <si>
    <t>NRXN2.txt</t>
  </si>
  <si>
    <t>NSD1.fasta</t>
  </si>
  <si>
    <t>NSD1.gb</t>
  </si>
  <si>
    <t>NSD1.txt</t>
  </si>
  <si>
    <t>NSDHL.fasta</t>
  </si>
  <si>
    <t>NSDHL.gb</t>
  </si>
  <si>
    <t>NSDHL.txt</t>
  </si>
  <si>
    <t>NSUN2.fasta</t>
  </si>
  <si>
    <t>NSUN2.gb</t>
  </si>
  <si>
    <t>NSUN2.txt</t>
  </si>
  <si>
    <t>NTRK1.fasta</t>
  </si>
  <si>
    <t>NTRK1.gb</t>
  </si>
  <si>
    <t>NTRK1.txt</t>
  </si>
  <si>
    <t>OBSL1.fasta</t>
  </si>
  <si>
    <t>OBSL1.gb</t>
  </si>
  <si>
    <t>OBSL1.txt</t>
  </si>
  <si>
    <t>OCLN.fasta</t>
  </si>
  <si>
    <t>OCLN.gb</t>
  </si>
  <si>
    <t>OCLN.txt</t>
  </si>
  <si>
    <t>OCRL.fasta</t>
  </si>
  <si>
    <t>OCRL.gb</t>
  </si>
  <si>
    <t>OCRL.txt</t>
  </si>
  <si>
    <t>ODC1.fasta</t>
  </si>
  <si>
    <t>ODC1.gb</t>
  </si>
  <si>
    <t>ODC1.txt</t>
  </si>
  <si>
    <t>OFD1.fasta</t>
  </si>
  <si>
    <t>OFD1.gb</t>
  </si>
  <si>
    <t>OFD1.txt</t>
  </si>
  <si>
    <t>OPHN1.fasta</t>
  </si>
  <si>
    <t>OPHN1.gb</t>
  </si>
  <si>
    <t>OPHN1.txt</t>
  </si>
  <si>
    <t>ORC1.fasta</t>
  </si>
  <si>
    <t>ORC1.gb</t>
  </si>
  <si>
    <t>ORC1.txt</t>
  </si>
  <si>
    <t>ORC4.fasta</t>
  </si>
  <si>
    <t>ORC4.gb</t>
  </si>
  <si>
    <t>ORC4.txt</t>
  </si>
  <si>
    <t>ORC6.fasta</t>
  </si>
  <si>
    <t>ORC6.gb</t>
  </si>
  <si>
    <t>ORC6.txt</t>
  </si>
  <si>
    <t>OTC.fasta</t>
  </si>
  <si>
    <t>OTC.gb</t>
  </si>
  <si>
    <t>OTC.txt</t>
  </si>
  <si>
    <t>PACS1.fasta</t>
  </si>
  <si>
    <t>PACS1.gb</t>
  </si>
  <si>
    <t>PACS1.txt</t>
  </si>
  <si>
    <t>PAFAH1B1.fasta</t>
  </si>
  <si>
    <t>PAFAH1B1.gb</t>
  </si>
  <si>
    <t>PAFAH1B1.txt</t>
  </si>
  <si>
    <t>PAH.fasta</t>
  </si>
  <si>
    <t>PAH.gb</t>
  </si>
  <si>
    <t>PAH.txt</t>
  </si>
  <si>
    <t>PAK3.fasta</t>
  </si>
  <si>
    <t>PAK3.gb</t>
  </si>
  <si>
    <t>PAK3.txt</t>
  </si>
  <si>
    <t>PANK2.fasta</t>
  </si>
  <si>
    <t>PANK2.gb</t>
  </si>
  <si>
    <t>PANK2.txt</t>
  </si>
  <si>
    <t>PAPSS2.fasta</t>
  </si>
  <si>
    <t>PAPSS2.gb</t>
  </si>
  <si>
    <t>PAPSS2.txt</t>
  </si>
  <si>
    <t>PAX1.fasta</t>
  </si>
  <si>
    <t>PAX1.gb</t>
  </si>
  <si>
    <t>PAX1.txt</t>
  </si>
  <si>
    <t>PAX2.fasta</t>
  </si>
  <si>
    <t>PAX2.gb</t>
  </si>
  <si>
    <t>PAX2.txt</t>
  </si>
  <si>
    <t>PAX3.fasta</t>
  </si>
  <si>
    <t>PAX3.gb</t>
  </si>
  <si>
    <t>PAX3.txt</t>
  </si>
  <si>
    <t>PAX6.fasta</t>
  </si>
  <si>
    <t>PAX6.gb</t>
  </si>
  <si>
    <t>PAX6.txt</t>
  </si>
  <si>
    <t>PAX8.fasta</t>
  </si>
  <si>
    <t>PAX8.gb</t>
  </si>
  <si>
    <t>PAX8.txt</t>
  </si>
  <si>
    <t>PCDH19.fasta</t>
  </si>
  <si>
    <t>PCDH19.gb</t>
  </si>
  <si>
    <t>PCDH19.txt</t>
  </si>
  <si>
    <t>PC.fasta</t>
  </si>
  <si>
    <t>PC.gb</t>
  </si>
  <si>
    <t>PCGF2.fasta</t>
  </si>
  <si>
    <t>PCGF2.gb</t>
  </si>
  <si>
    <t>PCGF2.txt</t>
  </si>
  <si>
    <t>PCNT.fasta</t>
  </si>
  <si>
    <t>PCNT.gb</t>
  </si>
  <si>
    <t>PCNT.txt</t>
  </si>
  <si>
    <t>PC.txt</t>
  </si>
  <si>
    <t>PDE4D.fasta</t>
  </si>
  <si>
    <t>PDE4D.gb</t>
  </si>
  <si>
    <t>PDE4D.txt</t>
  </si>
  <si>
    <t>PDHA1.fasta</t>
  </si>
  <si>
    <t>PDHA1.gb</t>
  </si>
  <si>
    <t>PDHA1.txt</t>
  </si>
  <si>
    <t>PDSS1.fasta</t>
  </si>
  <si>
    <t>PDSS1.gb</t>
  </si>
  <si>
    <t>PDSS1.txt</t>
  </si>
  <si>
    <t>PDSS2.fasta</t>
  </si>
  <si>
    <t>PDSS2.gb</t>
  </si>
  <si>
    <t>PDSS2.txt</t>
  </si>
  <si>
    <t>PEPD.fasta</t>
  </si>
  <si>
    <t>PEPD.gb</t>
  </si>
  <si>
    <t>PEPD.txt</t>
  </si>
  <si>
    <t>PEX10.fasta</t>
  </si>
  <si>
    <t>PEX10.gb</t>
  </si>
  <si>
    <t>PEX10.txt</t>
  </si>
  <si>
    <t>PEX11B.fasta</t>
  </si>
  <si>
    <t>PEX11B.gb</t>
  </si>
  <si>
    <t>PEX11B.txt</t>
  </si>
  <si>
    <t>PEX12.fasta</t>
  </si>
  <si>
    <t>PEX12.gb</t>
  </si>
  <si>
    <t>PEX12.txt</t>
  </si>
  <si>
    <t>PEX13.fasta</t>
  </si>
  <si>
    <t>PEX13.gb</t>
  </si>
  <si>
    <t>PEX13.txt</t>
  </si>
  <si>
    <t>PEX16.fasta</t>
  </si>
  <si>
    <t>PEX16.gb</t>
  </si>
  <si>
    <t>PEX16.txt</t>
  </si>
  <si>
    <t>PEX19.fasta</t>
  </si>
  <si>
    <t>PEX19.gb</t>
  </si>
  <si>
    <t>PEX19.txt</t>
  </si>
  <si>
    <t>PEX1.fasta</t>
  </si>
  <si>
    <t>PEX1.gb</t>
  </si>
  <si>
    <t>PEX1.txt</t>
  </si>
  <si>
    <t>PEX26.fasta</t>
  </si>
  <si>
    <t>PEX26.gb</t>
  </si>
  <si>
    <t>PEX26.txt</t>
  </si>
  <si>
    <t>PEX2.fasta</t>
  </si>
  <si>
    <t>PEX2.gb</t>
  </si>
  <si>
    <t>PEX2.txt</t>
  </si>
  <si>
    <t>PEX3.fasta</t>
  </si>
  <si>
    <t>PEX3.gb</t>
  </si>
  <si>
    <t>PEX3.txt</t>
  </si>
  <si>
    <t>PEX5.fasta</t>
  </si>
  <si>
    <t>PEX5.gb</t>
  </si>
  <si>
    <t>PEX5.txt</t>
  </si>
  <si>
    <t>PEX6.fasta</t>
  </si>
  <si>
    <t>PEX6.gb</t>
  </si>
  <si>
    <t>PEX6.txt</t>
  </si>
  <si>
    <t>PEX7.fasta</t>
  </si>
  <si>
    <t>PEX7.gb</t>
  </si>
  <si>
    <t>PEX7.txt</t>
  </si>
  <si>
    <t>PGAP1.fasta</t>
  </si>
  <si>
    <t>PGAP1.gb</t>
  </si>
  <si>
    <t>PGAP1.txt</t>
  </si>
  <si>
    <t>PGAP2.fasta</t>
  </si>
  <si>
    <t>PGAP2.gb</t>
  </si>
  <si>
    <t>PGAP2.txt</t>
  </si>
  <si>
    <t>PGAP3.fasta</t>
  </si>
  <si>
    <t>PGAP3.gb</t>
  </si>
  <si>
    <t>PGAP3.txt</t>
  </si>
  <si>
    <t>PGK1.fasta</t>
  </si>
  <si>
    <t>PGK1.gb</t>
  </si>
  <si>
    <t>PGK1.txt</t>
  </si>
  <si>
    <t>PHC1.fasta</t>
  </si>
  <si>
    <t>PHC1.gb</t>
  </si>
  <si>
    <t>PHC1.txt</t>
  </si>
  <si>
    <t>PHF6.fasta</t>
  </si>
  <si>
    <t>PHF6.gb</t>
  </si>
  <si>
    <t>PHF6.txt</t>
  </si>
  <si>
    <t>PHF8.fasta</t>
  </si>
  <si>
    <t>PHF8.gb</t>
  </si>
  <si>
    <t>PHF8.txt</t>
  </si>
  <si>
    <t>PHGDH.fasta</t>
  </si>
  <si>
    <t>PHGDH.gb</t>
  </si>
  <si>
    <t>PHGDH.txt</t>
  </si>
  <si>
    <t>PHIP.fasta</t>
  </si>
  <si>
    <t>PHIP.gb</t>
  </si>
  <si>
    <t>PHIP.txt</t>
  </si>
  <si>
    <t>PIGL.fasta</t>
  </si>
  <si>
    <t>PIGL.gb</t>
  </si>
  <si>
    <t>PIGL.txt</t>
  </si>
  <si>
    <t>PIGN.fasta</t>
  </si>
  <si>
    <t>PIGN.gb</t>
  </si>
  <si>
    <t>PIGN.txt</t>
  </si>
  <si>
    <t>PIGO.fasta</t>
  </si>
  <si>
    <t>PIGO.gb</t>
  </si>
  <si>
    <t>PIGO.txt</t>
  </si>
  <si>
    <t>PIGT.fasta</t>
  </si>
  <si>
    <t>PIGT.gb</t>
  </si>
  <si>
    <t>PIGT.txt</t>
  </si>
  <si>
    <t>PIGV.fasta</t>
  </si>
  <si>
    <t>PIGV.gb</t>
  </si>
  <si>
    <t>PIGV.txt</t>
  </si>
  <si>
    <t>PIK3R2.fasta</t>
  </si>
  <si>
    <t>PIK3R2.gb</t>
  </si>
  <si>
    <t>PIK3R2.txt</t>
  </si>
  <si>
    <t>PLA2G6.fasta</t>
  </si>
  <si>
    <t>PLA2G6.gb</t>
  </si>
  <si>
    <t>PLA2G6.txt</t>
  </si>
  <si>
    <t>PLCB1.fasta</t>
  </si>
  <si>
    <t>PLCB1.gb</t>
  </si>
  <si>
    <t>PLCB1.txt</t>
  </si>
  <si>
    <t>PLCB4.fasta</t>
  </si>
  <si>
    <t>PLCB4.gb</t>
  </si>
  <si>
    <t>PLCB4.txt</t>
  </si>
  <si>
    <t>PLEC.fasta</t>
  </si>
  <si>
    <t>PLEC.gb</t>
  </si>
  <si>
    <t>PLEC.txt</t>
  </si>
  <si>
    <t>PLOD1.fasta</t>
  </si>
  <si>
    <t>PLOD1.gb</t>
  </si>
  <si>
    <t>PLOD1.txt</t>
  </si>
  <si>
    <t>PLP1.fasta</t>
  </si>
  <si>
    <t>PLP1.gb</t>
  </si>
  <si>
    <t>PLP1.txt</t>
  </si>
  <si>
    <t>PLXND1.fasta</t>
  </si>
  <si>
    <t>PLXND1.gb</t>
  </si>
  <si>
    <t>PLXND1.txt</t>
  </si>
  <si>
    <t>PMM2.fasta</t>
  </si>
  <si>
    <t>PMM2.gb</t>
  </si>
  <si>
    <t>PMM2.txt</t>
  </si>
  <si>
    <t>PNKP.fasta</t>
  </si>
  <si>
    <t>PNKP.gb</t>
  </si>
  <si>
    <t>PNKP.txt</t>
  </si>
  <si>
    <t>PNP.fasta</t>
  </si>
  <si>
    <t>PNP.gb</t>
  </si>
  <si>
    <t>PNP.txt</t>
  </si>
  <si>
    <t>POC1A.fasta</t>
  </si>
  <si>
    <t>POC1A.gb</t>
  </si>
  <si>
    <t>POC1A.txt</t>
  </si>
  <si>
    <t>POGZ.fasta</t>
  </si>
  <si>
    <t>POGZ.gb</t>
  </si>
  <si>
    <t>POGZ.txt</t>
  </si>
  <si>
    <t>POLG.fasta</t>
  </si>
  <si>
    <t>POLG.gb</t>
  </si>
  <si>
    <t>POLG.txt</t>
  </si>
  <si>
    <t>POLR3A.fasta</t>
  </si>
  <si>
    <t>POLR3A.gb</t>
  </si>
  <si>
    <t>POLR3A.txt</t>
  </si>
  <si>
    <t>POLR3B.fasta</t>
  </si>
  <si>
    <t>POLR3B.gb</t>
  </si>
  <si>
    <t>POLR3B.txt</t>
  </si>
  <si>
    <t>POMGNT1.fasta</t>
  </si>
  <si>
    <t>POMGNT1.gb</t>
  </si>
  <si>
    <t>POMGNT1.txt</t>
  </si>
  <si>
    <t>POMK.fasta</t>
  </si>
  <si>
    <t>POMK.gb</t>
  </si>
  <si>
    <t>POMK.txt</t>
  </si>
  <si>
    <t>POMT1.fasta</t>
  </si>
  <si>
    <t>POMT1.gb</t>
  </si>
  <si>
    <t>POMT1.txt</t>
  </si>
  <si>
    <t>POMT2.fasta</t>
  </si>
  <si>
    <t>POMT2.gb</t>
  </si>
  <si>
    <t>POMT2.txt</t>
  </si>
  <si>
    <t>PORCN.fasta</t>
  </si>
  <si>
    <t>PORCN.gb</t>
  </si>
  <si>
    <t>PORCN.txt</t>
  </si>
  <si>
    <t>POU1F1.fasta</t>
  </si>
  <si>
    <t>POU1F1.gb</t>
  </si>
  <si>
    <t>POU1F1.txt</t>
  </si>
  <si>
    <t>PPOX.fasta</t>
  </si>
  <si>
    <t>PPOX.gb</t>
  </si>
  <si>
    <t>PPOX.txt</t>
  </si>
  <si>
    <t>PPP2R1A.fasta</t>
  </si>
  <si>
    <t>PPP2R1A.gb</t>
  </si>
  <si>
    <t>PPP2R1A.txt</t>
  </si>
  <si>
    <t>PPP2R5D.fasta</t>
  </si>
  <si>
    <t>PPP2R5D.gb</t>
  </si>
  <si>
    <t>PPP2R5D.txt</t>
  </si>
  <si>
    <t>PPT1.fasta</t>
  </si>
  <si>
    <t>PPT1.gb</t>
  </si>
  <si>
    <t>PPT1.txt</t>
  </si>
  <si>
    <t>PQBP1.fasta</t>
  </si>
  <si>
    <t>PQBP1.gb</t>
  </si>
  <si>
    <t>PQBP1.txt</t>
  </si>
  <si>
    <t>PRMT7.fasta</t>
  </si>
  <si>
    <t>PRMT7.gb</t>
  </si>
  <si>
    <t>PRMT7.txt</t>
  </si>
  <si>
    <t>PRPS1.fasta</t>
  </si>
  <si>
    <t>PRPS1.gb</t>
  </si>
  <si>
    <t>PRPS1.txt</t>
  </si>
  <si>
    <t>PRSS12.fasta</t>
  </si>
  <si>
    <t>PRSS12.gb</t>
  </si>
  <si>
    <t>PRSS12.txt</t>
  </si>
  <si>
    <t>PSAP.fasta</t>
  </si>
  <si>
    <t>PSAP.gb</t>
  </si>
  <si>
    <t>PSAP.txt</t>
  </si>
  <si>
    <t>PTCH1.fasta</t>
  </si>
  <si>
    <t>PTCH1.gb</t>
  </si>
  <si>
    <t>PTCH1.txt</t>
  </si>
  <si>
    <t>PTCHD1.fasta</t>
  </si>
  <si>
    <t>PTCHD1.gb</t>
  </si>
  <si>
    <t>PTCHD1.txt</t>
  </si>
  <si>
    <t>PTDSS1.fasta</t>
  </si>
  <si>
    <t>PTDSS1.gb</t>
  </si>
  <si>
    <t>PTDSS1.txt</t>
  </si>
  <si>
    <t>PTEN.fasta</t>
  </si>
  <si>
    <t>PTEN.gb</t>
  </si>
  <si>
    <t>PTEN.txt</t>
  </si>
  <si>
    <t>PTPN11.fasta</t>
  </si>
  <si>
    <t>PTPN11.gb</t>
  </si>
  <si>
    <t>PTPN11.txt</t>
  </si>
  <si>
    <t>PUF60.fasta</t>
  </si>
  <si>
    <t>PUF60.gb</t>
  </si>
  <si>
    <t>PUF60.txt</t>
  </si>
  <si>
    <t>PURA.fasta</t>
  </si>
  <si>
    <t>PURA.gb</t>
  </si>
  <si>
    <t>PURA.txt</t>
  </si>
  <si>
    <t>PUS1.fasta</t>
  </si>
  <si>
    <t>PUS1.gb</t>
  </si>
  <si>
    <t>PUS1.txt</t>
  </si>
  <si>
    <t>PYCR1.fasta</t>
  </si>
  <si>
    <t>PYCR1.gb</t>
  </si>
  <si>
    <t>PYCR1.txt</t>
  </si>
  <si>
    <t>QDPR.fasta</t>
  </si>
  <si>
    <t>QDPR.gb</t>
  </si>
  <si>
    <t>QDPR.txt</t>
  </si>
  <si>
    <t>RAB18.fasta</t>
  </si>
  <si>
    <t>RAB18.gb</t>
  </si>
  <si>
    <t>RAB18.txt</t>
  </si>
  <si>
    <t>RAB27A.fasta</t>
  </si>
  <si>
    <t>RAB27A.gb</t>
  </si>
  <si>
    <t>RAB27A.txt</t>
  </si>
  <si>
    <t>RAB39B.fasta</t>
  </si>
  <si>
    <t>RAB39B.gb</t>
  </si>
  <si>
    <t>RAB39B.txt</t>
  </si>
  <si>
    <t>RAB3GAP1.fasta</t>
  </si>
  <si>
    <t>RAB3GAP1.gb</t>
  </si>
  <si>
    <t>RAB3GAP1.txt</t>
  </si>
  <si>
    <t>RAB3GAP2.fasta</t>
  </si>
  <si>
    <t>RAB3GAP2.gb</t>
  </si>
  <si>
    <t>RAB3GAP2.txt</t>
  </si>
  <si>
    <t>RAB40AL.fasta</t>
  </si>
  <si>
    <t>RAB40AL.gb</t>
  </si>
  <si>
    <t>RAB40AL.txt</t>
  </si>
  <si>
    <t>RAC1.fasta</t>
  </si>
  <si>
    <t>RAC1.gb</t>
  </si>
  <si>
    <t>RAC1.txt</t>
  </si>
  <si>
    <t>RAD21.fasta</t>
  </si>
  <si>
    <t>RAD21.gb</t>
  </si>
  <si>
    <t>RAD21.txt</t>
  </si>
  <si>
    <t>RAF1.fasta</t>
  </si>
  <si>
    <t>RAF1.gb</t>
  </si>
  <si>
    <t>RAF1.txt</t>
  </si>
  <si>
    <t>RAI1.fasta</t>
  </si>
  <si>
    <t>RAI1.gb</t>
  </si>
  <si>
    <t>RAI1.txt</t>
  </si>
  <si>
    <t>RARS2.fasta</t>
  </si>
  <si>
    <t>RARS2.gb</t>
  </si>
  <si>
    <t>RARS2.txt</t>
  </si>
  <si>
    <t>RBBP8.fasta</t>
  </si>
  <si>
    <t>RBBP8.gb</t>
  </si>
  <si>
    <t>RBBP8.txt</t>
  </si>
  <si>
    <t>RBM10.fasta</t>
  </si>
  <si>
    <t>RBM10.gb</t>
  </si>
  <si>
    <t>RBM10.txt</t>
  </si>
  <si>
    <t>RBM28.fasta</t>
  </si>
  <si>
    <t>RBM28.gb</t>
  </si>
  <si>
    <t>RBM28.txt</t>
  </si>
  <si>
    <t>RBM8A.fasta</t>
  </si>
  <si>
    <t>RBM8A.gb</t>
  </si>
  <si>
    <t>RBM8A.txt</t>
  </si>
  <si>
    <t>RBMX.fasta</t>
  </si>
  <si>
    <t>RBMX.gb</t>
  </si>
  <si>
    <t>RBMX.txt</t>
  </si>
  <si>
    <t>RECQL4.fasta</t>
  </si>
  <si>
    <t>RECQL4.gb</t>
  </si>
  <si>
    <t>RECQL4.txt</t>
  </si>
  <si>
    <t>RELN.fasta</t>
  </si>
  <si>
    <t>RELN.gb</t>
  </si>
  <si>
    <t>RELN.txt</t>
  </si>
  <si>
    <t>RFT1.fasta</t>
  </si>
  <si>
    <t>RFT1.gb</t>
  </si>
  <si>
    <t>RFT1.txt</t>
  </si>
  <si>
    <t>RHEB.fasta</t>
  </si>
  <si>
    <t>RHEB.gb</t>
  </si>
  <si>
    <t>RHEB.txt</t>
  </si>
  <si>
    <t>RIT1.fasta</t>
  </si>
  <si>
    <t>RIT1.gb</t>
  </si>
  <si>
    <t>RIT1.txt</t>
  </si>
  <si>
    <t>RMND1.fasta</t>
  </si>
  <si>
    <t>RMND1.gb</t>
  </si>
  <si>
    <t>RMND1.txt</t>
  </si>
  <si>
    <t>RMRP.fasta</t>
  </si>
  <si>
    <t>RMRP.gb</t>
  </si>
  <si>
    <t>RMRP.txt</t>
  </si>
  <si>
    <t>RNASEH2A.fasta</t>
  </si>
  <si>
    <t>RNASEH2A.gb</t>
  </si>
  <si>
    <t>RNASEH2A.txt</t>
  </si>
  <si>
    <t>RNASEH2B.fasta</t>
  </si>
  <si>
    <t>RNASEH2B.gb</t>
  </si>
  <si>
    <t>RNASEH2B.txt</t>
  </si>
  <si>
    <t>RNASEH2C.fasta</t>
  </si>
  <si>
    <t>RNASEH2C.gb</t>
  </si>
  <si>
    <t>RNASEH2C.txt</t>
  </si>
  <si>
    <t>RNASET2.fasta</t>
  </si>
  <si>
    <t>RNASET2.gb</t>
  </si>
  <si>
    <t>RNASET2.txt</t>
  </si>
  <si>
    <t>RNU4ATAC.fasta</t>
  </si>
  <si>
    <t>RNU4ATAC.gb</t>
  </si>
  <si>
    <t>RNU4ATAC.txt</t>
  </si>
  <si>
    <t>ROGDI.fasta</t>
  </si>
  <si>
    <t>ROGDI.gb</t>
  </si>
  <si>
    <t>ROGDI.txt</t>
  </si>
  <si>
    <t>RPGRIP1L.fasta</t>
  </si>
  <si>
    <t>RPGRIP1L.gb</t>
  </si>
  <si>
    <t>RPGRIP1L.txt</t>
  </si>
  <si>
    <t>RPIA.fasta</t>
  </si>
  <si>
    <t>RPIA.gb</t>
  </si>
  <si>
    <t>RPIA.txt</t>
  </si>
  <si>
    <t>RPL10.fasta</t>
  </si>
  <si>
    <t>RPL10.gb</t>
  </si>
  <si>
    <t>RPL10.txt</t>
  </si>
  <si>
    <t>RPS6KA3.fasta</t>
  </si>
  <si>
    <t>RPS6KA3.gb</t>
  </si>
  <si>
    <t>RPS6KA3.txt</t>
  </si>
  <si>
    <t>RTEL1.fasta</t>
  </si>
  <si>
    <t>RTEL1.gb</t>
  </si>
  <si>
    <t>RTEL1.txt</t>
  </si>
  <si>
    <t>RTTN.fasta</t>
  </si>
  <si>
    <t>RTTN.gb</t>
  </si>
  <si>
    <t>RTTN.txt</t>
  </si>
  <si>
    <t>RUBCN.fasta</t>
  </si>
  <si>
    <t>RUBCN.gb</t>
  </si>
  <si>
    <t>RUBCN.txt</t>
  </si>
  <si>
    <t>SALL1.fasta</t>
  </si>
  <si>
    <t>SALL1.gb</t>
  </si>
  <si>
    <t>SALL1.txt</t>
  </si>
  <si>
    <t>SAMHD1.fasta</t>
  </si>
  <si>
    <t>SAMHD1.gb</t>
  </si>
  <si>
    <t>SAMHD1.txt</t>
  </si>
  <si>
    <t>SATB2.fasta</t>
  </si>
  <si>
    <t>SATB2.gb</t>
  </si>
  <si>
    <t>SATB2.txt</t>
  </si>
  <si>
    <t>SC5D.fasta</t>
  </si>
  <si>
    <t>SC5D.gb</t>
  </si>
  <si>
    <t>SC5D.txt</t>
  </si>
  <si>
    <t>SCN1A.fasta</t>
  </si>
  <si>
    <t>SCN1A.gb</t>
  </si>
  <si>
    <t>SCN1A.txt</t>
  </si>
  <si>
    <t>SCN2A.fasta</t>
  </si>
  <si>
    <t>SCN2A.gb</t>
  </si>
  <si>
    <t>SCN2A.txt</t>
  </si>
  <si>
    <t>SCN8A.fasta</t>
  </si>
  <si>
    <t>SCN8A.gb</t>
  </si>
  <si>
    <t>SCN8A.txt</t>
  </si>
  <si>
    <t>SCO2.fasta</t>
  </si>
  <si>
    <t>SCO2.gb</t>
  </si>
  <si>
    <t>SCO2.txt</t>
  </si>
  <si>
    <t>SDHA.fasta</t>
  </si>
  <si>
    <t>SDHA.gb</t>
  </si>
  <si>
    <t>SDHA.txt</t>
  </si>
  <si>
    <t>SEPSECS.fasta</t>
  </si>
  <si>
    <t>SEPSECS.gb</t>
  </si>
  <si>
    <t>SEPSECS.txt</t>
  </si>
  <si>
    <t>SERAC1.fasta</t>
  </si>
  <si>
    <t>SERAC1.gb</t>
  </si>
  <si>
    <t>SERAC1.txt</t>
  </si>
  <si>
    <t>SETBP1.fasta</t>
  </si>
  <si>
    <t>SETBP1.gb</t>
  </si>
  <si>
    <t>SETBP1.txt</t>
  </si>
  <si>
    <t>SETD2.fasta</t>
  </si>
  <si>
    <t>SETD2.gb</t>
  </si>
  <si>
    <t>SETD2.txt</t>
  </si>
  <si>
    <t>SETD5.fasta</t>
  </si>
  <si>
    <t>SETD5.gb</t>
  </si>
  <si>
    <t>SETD5.txt</t>
  </si>
  <si>
    <t>SF1.fasta</t>
  </si>
  <si>
    <t>SF1.gb</t>
  </si>
  <si>
    <t>SF1.txt</t>
  </si>
  <si>
    <t>SGSH.fasta</t>
  </si>
  <si>
    <t>SGSH.gb</t>
  </si>
  <si>
    <t>SGSH.txt</t>
  </si>
  <si>
    <t>SHANK2.fasta</t>
  </si>
  <si>
    <t>SHANK2.gb</t>
  </si>
  <si>
    <t>SHANK2.txt</t>
  </si>
  <si>
    <t>SHANK3.fasta</t>
  </si>
  <si>
    <t>SHANK3.gb</t>
  </si>
  <si>
    <t>SHANK3.txt</t>
  </si>
  <si>
    <t>SHH.fasta</t>
  </si>
  <si>
    <t>SHH.gb</t>
  </si>
  <si>
    <t>SHH.txt</t>
  </si>
  <si>
    <t>SHOC2.fasta</t>
  </si>
  <si>
    <t>SHOC2.gb</t>
  </si>
  <si>
    <t>SHOC2.txt</t>
  </si>
  <si>
    <t>SHROOM4.fasta</t>
  </si>
  <si>
    <t>SHROOM4.gb</t>
  </si>
  <si>
    <t>SHROOM4.txt</t>
  </si>
  <si>
    <t>SIL1.fasta</t>
  </si>
  <si>
    <t>SIL1.gb</t>
  </si>
  <si>
    <t>SIL1.txt</t>
  </si>
  <si>
    <t>SIN3A.fasta</t>
  </si>
  <si>
    <t>SIN3A.gb</t>
  </si>
  <si>
    <t>SIN3A.txt</t>
  </si>
  <si>
    <t>SIX3.fasta</t>
  </si>
  <si>
    <t>SIX3.gb</t>
  </si>
  <si>
    <t>SIX3.txt</t>
  </si>
  <si>
    <t>SKI.fasta</t>
  </si>
  <si>
    <t>SKI.gb</t>
  </si>
  <si>
    <t>SKI.txt</t>
  </si>
  <si>
    <t>SLC12A6.fasta</t>
  </si>
  <si>
    <t>SLC12A6.gb</t>
  </si>
  <si>
    <t>SLC12A6.txt</t>
  </si>
  <si>
    <t>SLC16A2.fasta</t>
  </si>
  <si>
    <t>SLC16A2.gb</t>
  </si>
  <si>
    <t>SLC16A2.txt</t>
  </si>
  <si>
    <t>SLC17A5.fasta</t>
  </si>
  <si>
    <t>SLC17A5.gb</t>
  </si>
  <si>
    <t>SLC17A5.txt</t>
  </si>
  <si>
    <t>SLC19A3.fasta</t>
  </si>
  <si>
    <t>SLC19A3.gb</t>
  </si>
  <si>
    <t>SLC19A3.txt</t>
  </si>
  <si>
    <t>SLC1A1.fasta</t>
  </si>
  <si>
    <t>SLC1A1.gb</t>
  </si>
  <si>
    <t>SLC1A1.txt</t>
  </si>
  <si>
    <t>SLC1A4.fasta</t>
  </si>
  <si>
    <t>SLC1A4.gb</t>
  </si>
  <si>
    <t>SLC1A4.txt</t>
  </si>
  <si>
    <t>SLC25A15.fasta</t>
  </si>
  <si>
    <t>SLC25A15.gb</t>
  </si>
  <si>
    <t>SLC25A15.txt</t>
  </si>
  <si>
    <t>SLC25A22.fasta</t>
  </si>
  <si>
    <t>SLC25A22.gb</t>
  </si>
  <si>
    <t>SLC25A22.txt</t>
  </si>
  <si>
    <t>SLC2A1.fasta</t>
  </si>
  <si>
    <t>SLC2A1.gb</t>
  </si>
  <si>
    <t>SLC2A1.txt</t>
  </si>
  <si>
    <t>SLC33A1.fasta</t>
  </si>
  <si>
    <t>SLC33A1.gb</t>
  </si>
  <si>
    <t>SLC33A1.txt</t>
  </si>
  <si>
    <t>SLC35A2.fasta</t>
  </si>
  <si>
    <t>SLC35A2.gb</t>
  </si>
  <si>
    <t>SLC35A2.txt</t>
  </si>
  <si>
    <t>SLC35C1.fasta</t>
  </si>
  <si>
    <t>SLC35C1.gb</t>
  </si>
  <si>
    <t>SLC35C1.txt</t>
  </si>
  <si>
    <t>SLC39A12.fasta</t>
  </si>
  <si>
    <t>SLC39A12.gb</t>
  </si>
  <si>
    <t>SLC39A12.txt</t>
  </si>
  <si>
    <t>SLC4A4.fasta</t>
  </si>
  <si>
    <t>SLC4A4.gb</t>
  </si>
  <si>
    <t>SLC4A4.txt</t>
  </si>
  <si>
    <t>SLC6A17.fasta</t>
  </si>
  <si>
    <t>SLC6A17.gb</t>
  </si>
  <si>
    <t>SLC6A17.txt</t>
  </si>
  <si>
    <t>SLC6A3.fasta</t>
  </si>
  <si>
    <t>SLC6A3.gb</t>
  </si>
  <si>
    <t>SLC6A3.txt</t>
  </si>
  <si>
    <t>SLC6A8.fasta</t>
  </si>
  <si>
    <t>SLC6A8.gb</t>
  </si>
  <si>
    <t>SLC6A8.txt</t>
  </si>
  <si>
    <t>SLC7A7.fasta</t>
  </si>
  <si>
    <t>SLC7A7.gb</t>
  </si>
  <si>
    <t>SLC7A7.txt</t>
  </si>
  <si>
    <t>SLC9A6.fasta</t>
  </si>
  <si>
    <t>SLC9A6.gb</t>
  </si>
  <si>
    <t>SLC9A6.txt</t>
  </si>
  <si>
    <t>SMAD4.fasta</t>
  </si>
  <si>
    <t>SMAD4.gb</t>
  </si>
  <si>
    <t>SMAD4.txt</t>
  </si>
  <si>
    <t>SMARCA2.fasta</t>
  </si>
  <si>
    <t>SMARCA2.gb</t>
  </si>
  <si>
    <t>SMARCA2.txt</t>
  </si>
  <si>
    <t>SMARCA4.fasta</t>
  </si>
  <si>
    <t>SMARCA4.gb</t>
  </si>
  <si>
    <t>SMARCA4.txt</t>
  </si>
  <si>
    <t>SMARCB1.fasta</t>
  </si>
  <si>
    <t>SMARCB1.gb</t>
  </si>
  <si>
    <t>SMARCB1.txt</t>
  </si>
  <si>
    <t>SMARCC2.fasta</t>
  </si>
  <si>
    <t>SMARCC2.gb</t>
  </si>
  <si>
    <t>SMARCC2.txt</t>
  </si>
  <si>
    <t>SMARCE1.fasta</t>
  </si>
  <si>
    <t>SMARCE1.gb</t>
  </si>
  <si>
    <t>SMARCE1.txt</t>
  </si>
  <si>
    <t>SMC1A.fasta</t>
  </si>
  <si>
    <t>SMC1A.gb</t>
  </si>
  <si>
    <t>SMC1A.txt</t>
  </si>
  <si>
    <t>SMC3.fasta</t>
  </si>
  <si>
    <t>SMC3.gb</t>
  </si>
  <si>
    <t>SMC3.txt</t>
  </si>
  <si>
    <t>SMOC1.fasta</t>
  </si>
  <si>
    <t>SMOC1.gb</t>
  </si>
  <si>
    <t>SMOC1.txt</t>
  </si>
  <si>
    <t>SMPD1.fasta</t>
  </si>
  <si>
    <t>SMPD1.gb</t>
  </si>
  <si>
    <t>SMPD1.txt</t>
  </si>
  <si>
    <t>SMS.fasta</t>
  </si>
  <si>
    <t>SMS.gb</t>
  </si>
  <si>
    <t>SMS.txt</t>
  </si>
  <si>
    <t>SNAP29.fasta</t>
  </si>
  <si>
    <t>SNAP29.gb</t>
  </si>
  <si>
    <t>SNAP29.txt</t>
  </si>
  <si>
    <t>SNIP1.fasta</t>
  </si>
  <si>
    <t>SNIP1.gb</t>
  </si>
  <si>
    <t>SNIP1.txt</t>
  </si>
  <si>
    <t>SNX14.fasta</t>
  </si>
  <si>
    <t>SNX14.gb</t>
  </si>
  <si>
    <t>SNX14.txt</t>
  </si>
  <si>
    <t>SOBP.fasta</t>
  </si>
  <si>
    <t>SOBP.gb</t>
  </si>
  <si>
    <t>SOBP.txt</t>
  </si>
  <si>
    <t>SON.fasta</t>
  </si>
  <si>
    <t>SON.gb</t>
  </si>
  <si>
    <t>SON.txt</t>
  </si>
  <si>
    <t>SOS1.fasta</t>
  </si>
  <si>
    <t>SOS1.gb</t>
  </si>
  <si>
    <t>SOS1.txt</t>
  </si>
  <si>
    <t>SOX10.fasta</t>
  </si>
  <si>
    <t>SOX10.gb</t>
  </si>
  <si>
    <t>SOX10.txt</t>
  </si>
  <si>
    <t>SOX11.fasta</t>
  </si>
  <si>
    <t>SOX11.gb</t>
  </si>
  <si>
    <t>SOX11.txt</t>
  </si>
  <si>
    <t>SOX2.fasta</t>
  </si>
  <si>
    <t>SOX2.gb</t>
  </si>
  <si>
    <t>SOX2.txt</t>
  </si>
  <si>
    <t>SOX3.fasta</t>
  </si>
  <si>
    <t>SOX3.gb</t>
  </si>
  <si>
    <t>SOX3.txt</t>
  </si>
  <si>
    <t>SOX5.fasta</t>
  </si>
  <si>
    <t>SOX5.gb</t>
  </si>
  <si>
    <t>SOX5.txt</t>
  </si>
  <si>
    <t>SPECC1L.fasta</t>
  </si>
  <si>
    <t>SPECC1L.gb</t>
  </si>
  <si>
    <t>SPECC1L.txt</t>
  </si>
  <si>
    <t>SPG11.fasta</t>
  </si>
  <si>
    <t>SPG11.gb</t>
  </si>
  <si>
    <t>SPG11.txt</t>
  </si>
  <si>
    <t>SPRED1.fasta</t>
  </si>
  <si>
    <t>SPRED1.gb</t>
  </si>
  <si>
    <t>SPRED1.txt</t>
  </si>
  <si>
    <t>SPR.fasta</t>
  </si>
  <si>
    <t>SPR.gb</t>
  </si>
  <si>
    <t>SPR.txt</t>
  </si>
  <si>
    <t>SPTAN1.fasta</t>
  </si>
  <si>
    <t>SPTAN1.gb</t>
  </si>
  <si>
    <t>SPTAN1.txt</t>
  </si>
  <si>
    <t>SRCAP.fasta</t>
  </si>
  <si>
    <t>SRCAP.gb</t>
  </si>
  <si>
    <t>SRCAP.txt</t>
  </si>
  <si>
    <t>SRD5A3.fasta</t>
  </si>
  <si>
    <t>SRD5A3.gb</t>
  </si>
  <si>
    <t>SRD5A3.txt</t>
  </si>
  <si>
    <t>SRPX2.fasta</t>
  </si>
  <si>
    <t>SRPX2.gb</t>
  </si>
  <si>
    <t>SRPX2.txt</t>
  </si>
  <si>
    <t>ST3GAL3.fasta</t>
  </si>
  <si>
    <t>ST3GAL3.gb</t>
  </si>
  <si>
    <t>ST3GAL3.txt</t>
  </si>
  <si>
    <t>ST3GAL5.fasta</t>
  </si>
  <si>
    <t>ST3GAL5.gb</t>
  </si>
  <si>
    <t>ST3GAL5.txt</t>
  </si>
  <si>
    <t>STAG1.fasta</t>
  </si>
  <si>
    <t>STAG1.gb</t>
  </si>
  <si>
    <t>STAG1.txt</t>
  </si>
  <si>
    <t>STAMBP.fasta</t>
  </si>
  <si>
    <t>STAMBP.gb</t>
  </si>
  <si>
    <t>STAMBP.txt</t>
  </si>
  <si>
    <t>STIL.fasta</t>
  </si>
  <si>
    <t>STIL.gb</t>
  </si>
  <si>
    <t>STIL.txt</t>
  </si>
  <si>
    <t>STRA6.fasta</t>
  </si>
  <si>
    <t>STRA6.gb</t>
  </si>
  <si>
    <t>STRA6.txt</t>
  </si>
  <si>
    <t>STT3A.fasta</t>
  </si>
  <si>
    <t>STT3A.gb</t>
  </si>
  <si>
    <t>STT3A.txt</t>
  </si>
  <si>
    <t>STT3B.fasta</t>
  </si>
  <si>
    <t>STT3B.gb</t>
  </si>
  <si>
    <t>STT3B.txt</t>
  </si>
  <si>
    <t>STX1B.fasta</t>
  </si>
  <si>
    <t>STX1B.gb</t>
  </si>
  <si>
    <t>STX1B.txt</t>
  </si>
  <si>
    <t>STXBP1.fasta</t>
  </si>
  <si>
    <t>STXBP1.gb</t>
  </si>
  <si>
    <t>STXBP1.txt</t>
  </si>
  <si>
    <t>SUCLA2.fasta</t>
  </si>
  <si>
    <t>SUCLA2.gb</t>
  </si>
  <si>
    <t>SUCLA2.txt</t>
  </si>
  <si>
    <t>SUOX.fasta</t>
  </si>
  <si>
    <t>SUOX.gb</t>
  </si>
  <si>
    <t>SUOX.txt</t>
  </si>
  <si>
    <t>SURF1.fasta</t>
  </si>
  <si>
    <t>SURF1.gb</t>
  </si>
  <si>
    <t>SURF1.txt</t>
  </si>
  <si>
    <t>SYN1.fasta</t>
  </si>
  <si>
    <t>SYN1.gb</t>
  </si>
  <si>
    <t>SYN1.txt</t>
  </si>
  <si>
    <t>SYNCRIP.fasta</t>
  </si>
  <si>
    <t>SYNCRIP.gb</t>
  </si>
  <si>
    <t>SYNCRIP.txt</t>
  </si>
  <si>
    <t>SYNE1.fasta</t>
  </si>
  <si>
    <t>SYNE1.gb</t>
  </si>
  <si>
    <t>SYNE1.txt</t>
  </si>
  <si>
    <t>SYNGAP1.fasta</t>
  </si>
  <si>
    <t>SYNGAP1.gb</t>
  </si>
  <si>
    <t>SYNGAP1.txt</t>
  </si>
  <si>
    <t>SYP.fasta</t>
  </si>
  <si>
    <t>SYP.gb</t>
  </si>
  <si>
    <t>SYP.txt</t>
  </si>
  <si>
    <t>SYT14.fasta</t>
  </si>
  <si>
    <t>SYT14.gb</t>
  </si>
  <si>
    <t>SYT14.txt</t>
  </si>
  <si>
    <t>TAF2.fasta</t>
  </si>
  <si>
    <t>TAF2.gb</t>
  </si>
  <si>
    <t>TAF2.txt</t>
  </si>
  <si>
    <t>TAT.fasta</t>
  </si>
  <si>
    <t>TAT.gb</t>
  </si>
  <si>
    <t>TAT.txt</t>
  </si>
  <si>
    <t>TBC1D24.fasta</t>
  </si>
  <si>
    <t>TBC1D24.gb</t>
  </si>
  <si>
    <t>TBC1D24.txt</t>
  </si>
  <si>
    <t>TBC1D7.fasta</t>
  </si>
  <si>
    <t>TBC1D7.gb</t>
  </si>
  <si>
    <t>TBC1D7.txt</t>
  </si>
  <si>
    <t>TBCE.fasta</t>
  </si>
  <si>
    <t>TBCE.gb</t>
  </si>
  <si>
    <t>TBCE.txt</t>
  </si>
  <si>
    <t>TBL1XR1.fasta</t>
  </si>
  <si>
    <t>TBL1XR1.gb</t>
  </si>
  <si>
    <t>TBL1XR1.txt</t>
  </si>
  <si>
    <t>TBR1.fasta</t>
  </si>
  <si>
    <t>TBR1.gb</t>
  </si>
  <si>
    <t>TBR1.txt</t>
  </si>
  <si>
    <t>TCF20.fasta</t>
  </si>
  <si>
    <t>TCF20.gb</t>
  </si>
  <si>
    <t>TCF20.txt</t>
  </si>
  <si>
    <t>TCF4.fasta</t>
  </si>
  <si>
    <t>TCF4.gb</t>
  </si>
  <si>
    <t>TCF4.txt</t>
  </si>
  <si>
    <t>TCOF1.fasta</t>
  </si>
  <si>
    <t>TCOF1.gb</t>
  </si>
  <si>
    <t>TCOF1.txt</t>
  </si>
  <si>
    <t>TCTN1.fasta</t>
  </si>
  <si>
    <t>TCTN1.gb</t>
  </si>
  <si>
    <t>TCTN1.txt</t>
  </si>
  <si>
    <t>TCTN2.fasta</t>
  </si>
  <si>
    <t>TCTN2.gb</t>
  </si>
  <si>
    <t>TCTN2.txt</t>
  </si>
  <si>
    <t>TCTN3.fasta</t>
  </si>
  <si>
    <t>TCTN3.gb</t>
  </si>
  <si>
    <t>TCTN3.txt</t>
  </si>
  <si>
    <t>TECR.fasta</t>
  </si>
  <si>
    <t>TECR.gb</t>
  </si>
  <si>
    <t>TECR.txt</t>
  </si>
  <si>
    <t>TECTA.fasta</t>
  </si>
  <si>
    <t>TECTA.gb</t>
  </si>
  <si>
    <t>TECTA.txt</t>
  </si>
  <si>
    <t>TGIF1.fasta</t>
  </si>
  <si>
    <t>TGIF1.gb</t>
  </si>
  <si>
    <t>TGIF1.txt</t>
  </si>
  <si>
    <t>TH.fasta</t>
  </si>
  <si>
    <t>TH.gb</t>
  </si>
  <si>
    <t>THOC6.fasta</t>
  </si>
  <si>
    <t>THOC6.gb</t>
  </si>
  <si>
    <t>THOC6.txt</t>
  </si>
  <si>
    <t>THRB.fasta</t>
  </si>
  <si>
    <t>THRB.gb</t>
  </si>
  <si>
    <t>THRB.txt</t>
  </si>
  <si>
    <t>TH.txt</t>
  </si>
  <si>
    <t>TIMM8A.fasta</t>
  </si>
  <si>
    <t>TIMM8A.gb</t>
  </si>
  <si>
    <t>TIMM8A.txt</t>
  </si>
  <si>
    <t>TLK2.fasta</t>
  </si>
  <si>
    <t>TLK2.gb</t>
  </si>
  <si>
    <t>TLK2.txt</t>
  </si>
  <si>
    <t>TMCO1.fasta</t>
  </si>
  <si>
    <t>TMCO1.gb</t>
  </si>
  <si>
    <t>TMCO1.txt</t>
  </si>
  <si>
    <t>TMEM138.fasta</t>
  </si>
  <si>
    <t>TMEM138.gb</t>
  </si>
  <si>
    <t>TMEM138.txt</t>
  </si>
  <si>
    <t>TMEM165.fasta</t>
  </si>
  <si>
    <t>TMEM165.gb</t>
  </si>
  <si>
    <t>TMEM165.txt</t>
  </si>
  <si>
    <t>TMEM216.fasta</t>
  </si>
  <si>
    <t>TMEM216.gb</t>
  </si>
  <si>
    <t>TMEM216.txt</t>
  </si>
  <si>
    <t>TMEM231.fasta</t>
  </si>
  <si>
    <t>TMEM231.gb</t>
  </si>
  <si>
    <t>TMEM231.txt</t>
  </si>
  <si>
    <t>TMEM237.fasta</t>
  </si>
  <si>
    <t>TMEM237.gb</t>
  </si>
  <si>
    <t>TMEM237.txt</t>
  </si>
  <si>
    <t>TMEM67.fasta</t>
  </si>
  <si>
    <t>TMEM67.gb</t>
  </si>
  <si>
    <t>TMEM67.txt</t>
  </si>
  <si>
    <t>TMLHE.fasta</t>
  </si>
  <si>
    <t>TMLHE.gb</t>
  </si>
  <si>
    <t>TMLHE.txt</t>
  </si>
  <si>
    <t>TPP1.fasta</t>
  </si>
  <si>
    <t>TPP1.gb</t>
  </si>
  <si>
    <t>TPP1.txt</t>
  </si>
  <si>
    <t>TRAPPC11.fasta</t>
  </si>
  <si>
    <t>TRAPPC11.gb</t>
  </si>
  <si>
    <t>TRAPPC11.txt</t>
  </si>
  <si>
    <t>TRAPPC9.fasta</t>
  </si>
  <si>
    <t>TRAPPC9.gb</t>
  </si>
  <si>
    <t>TRAPPC9.txt</t>
  </si>
  <si>
    <t>TREX1.fasta</t>
  </si>
  <si>
    <t>TREX1.gb</t>
  </si>
  <si>
    <t>TREX1.txt</t>
  </si>
  <si>
    <t>TRIM32.fasta</t>
  </si>
  <si>
    <t>TRIM32.gb</t>
  </si>
  <si>
    <t>TRIM32.txt</t>
  </si>
  <si>
    <t>TRIO.fasta</t>
  </si>
  <si>
    <t>TRIO.gb</t>
  </si>
  <si>
    <t>TRIO.txt</t>
  </si>
  <si>
    <t>TRIP12.fasta</t>
  </si>
  <si>
    <t>TRIP12.gb</t>
  </si>
  <si>
    <t>TRIP12.txt</t>
  </si>
  <si>
    <t>TRMT10A.fasta</t>
  </si>
  <si>
    <t>TRMT10A.gb</t>
  </si>
  <si>
    <t>TRMT10A.txt</t>
  </si>
  <si>
    <t>TSC1.fasta</t>
  </si>
  <si>
    <t>TSC1.gb</t>
  </si>
  <si>
    <t>TSC1.txt</t>
  </si>
  <si>
    <t>TSC2.fasta</t>
  </si>
  <si>
    <t>TSC2.gb</t>
  </si>
  <si>
    <t>TSC2.txt</t>
  </si>
  <si>
    <t>TSEN2.fasta</t>
  </si>
  <si>
    <t>TSEN2.gb</t>
  </si>
  <si>
    <t>TSEN2.txt</t>
  </si>
  <si>
    <t>TSEN34.fasta</t>
  </si>
  <si>
    <t>TSEN34.gb</t>
  </si>
  <si>
    <t>TSEN34.txt</t>
  </si>
  <si>
    <t>TSEN54.fasta</t>
  </si>
  <si>
    <t>TSEN54.gb</t>
  </si>
  <si>
    <t>TSEN54.txt</t>
  </si>
  <si>
    <t>TSPAN7.fasta</t>
  </si>
  <si>
    <t>TSPAN7.gb</t>
  </si>
  <si>
    <t>TSPAN7.txt</t>
  </si>
  <si>
    <t>TTC21B.fasta</t>
  </si>
  <si>
    <t>TTC21B.gb</t>
  </si>
  <si>
    <t>TTC21B.txt</t>
  </si>
  <si>
    <t>TTC8.fasta</t>
  </si>
  <si>
    <t>TTC8.gb</t>
  </si>
  <si>
    <t>TTC8.txt</t>
  </si>
  <si>
    <t>TTI2.fasta</t>
  </si>
  <si>
    <t>TTI2.gb</t>
  </si>
  <si>
    <t>TTI2.txt</t>
  </si>
  <si>
    <t>TUBA1A.fasta</t>
  </si>
  <si>
    <t>TUBA1A.gb</t>
  </si>
  <si>
    <t>TUBA1A.txt</t>
  </si>
  <si>
    <t>TUBA8.fasta</t>
  </si>
  <si>
    <t>TUBA8.gb</t>
  </si>
  <si>
    <t>TUBA8.txt</t>
  </si>
  <si>
    <t>TUBB2A.fasta</t>
  </si>
  <si>
    <t>TUBB2A.gb</t>
  </si>
  <si>
    <t>TUBB2A.txt</t>
  </si>
  <si>
    <t>TUBB2B.fasta</t>
  </si>
  <si>
    <t>TUBB2B.gb</t>
  </si>
  <si>
    <t>TUBB2B.txt</t>
  </si>
  <si>
    <t>TUBB3.fasta</t>
  </si>
  <si>
    <t>TUBB3.gb</t>
  </si>
  <si>
    <t>TUBB3.txt</t>
  </si>
  <si>
    <t>TUBB4A.fasta</t>
  </si>
  <si>
    <t>TUBB4A.gb</t>
  </si>
  <si>
    <t>TUBB4A.txt</t>
  </si>
  <si>
    <t>TUBB.fasta</t>
  </si>
  <si>
    <t>TUBB.gb</t>
  </si>
  <si>
    <t>TUBB.txt</t>
  </si>
  <si>
    <t>TUBG1.fasta</t>
  </si>
  <si>
    <t>TUBG1.gb</t>
  </si>
  <si>
    <t>TUBG1.txt</t>
  </si>
  <si>
    <t>TUBGCP6.fasta</t>
  </si>
  <si>
    <t>TUBGCP6.gb</t>
  </si>
  <si>
    <t>TUBGCP6.txt</t>
  </si>
  <si>
    <t>TUSC3.fasta</t>
  </si>
  <si>
    <t>TUSC3.gb</t>
  </si>
  <si>
    <t>TUSC3.txt</t>
  </si>
  <si>
    <t>TWIST1.fasta</t>
  </si>
  <si>
    <t>TWIST1.gb</t>
  </si>
  <si>
    <t>TWIST1.txt</t>
  </si>
  <si>
    <t>UBE2A.fasta</t>
  </si>
  <si>
    <t>UBE2A.gb</t>
  </si>
  <si>
    <t>UBE2A.txt</t>
  </si>
  <si>
    <t>UBE3A.fasta</t>
  </si>
  <si>
    <t>UBE3A.gb</t>
  </si>
  <si>
    <t>UBE3A.txt</t>
  </si>
  <si>
    <t>UBE3B.fasta</t>
  </si>
  <si>
    <t>UBE3B.gb</t>
  </si>
  <si>
    <t>UBE3B.txt</t>
  </si>
  <si>
    <t>UBR1.fasta</t>
  </si>
  <si>
    <t>UBR1.gb</t>
  </si>
  <si>
    <t>UBR1.txt</t>
  </si>
  <si>
    <t>UPB1.fasta</t>
  </si>
  <si>
    <t>UPB1.gb</t>
  </si>
  <si>
    <t>UPB1.txt</t>
  </si>
  <si>
    <t>UPF3B.fasta</t>
  </si>
  <si>
    <t>UPF3B.gb</t>
  </si>
  <si>
    <t>UPF3B.txt</t>
  </si>
  <si>
    <t>USP18.fasta</t>
  </si>
  <si>
    <t>USP18.gb</t>
  </si>
  <si>
    <t>USP18.txt</t>
  </si>
  <si>
    <t>USP7.fasta</t>
  </si>
  <si>
    <t>USP7.gb</t>
  </si>
  <si>
    <t>USP7.txt</t>
  </si>
  <si>
    <t>USP9X.fasta</t>
  </si>
  <si>
    <t>USP9X.gb</t>
  </si>
  <si>
    <t>USP9X.txt</t>
  </si>
  <si>
    <t>VLDLR.fasta</t>
  </si>
  <si>
    <t>VLDLR.gb</t>
  </si>
  <si>
    <t>VLDLR.txt</t>
  </si>
  <si>
    <t>VPS13B.fasta</t>
  </si>
  <si>
    <t>VPS13B.gb</t>
  </si>
  <si>
    <t>VPS13B.txt</t>
  </si>
  <si>
    <t>VRK1.fasta</t>
  </si>
  <si>
    <t>VRK1.gb</t>
  </si>
  <si>
    <t>VRK1.txt</t>
  </si>
  <si>
    <t>WAC.fasta</t>
  </si>
  <si>
    <t>WAC.gb</t>
  </si>
  <si>
    <t>WAC.txt</t>
  </si>
  <si>
    <t>WDR13.fasta</t>
  </si>
  <si>
    <t>WDR13.gb</t>
  </si>
  <si>
    <t>WDR13.txt</t>
  </si>
  <si>
    <t>WDR19.fasta</t>
  </si>
  <si>
    <t>WDR19.gb</t>
  </si>
  <si>
    <t>WDR19.txt</t>
  </si>
  <si>
    <t>WDR45.fasta</t>
  </si>
  <si>
    <t>WDR45.gb</t>
  </si>
  <si>
    <t>WDR45.txt</t>
  </si>
  <si>
    <t>WDR62.fasta</t>
  </si>
  <si>
    <t>WDR62.gb</t>
  </si>
  <si>
    <t>WDR62.txt</t>
  </si>
  <si>
    <t>WDR73.fasta</t>
  </si>
  <si>
    <t>WDR73.gb</t>
  </si>
  <si>
    <t>WDR73.txt</t>
  </si>
  <si>
    <t>WDR81.fasta</t>
  </si>
  <si>
    <t>WDR81.gb</t>
  </si>
  <si>
    <t>WDR81.txt</t>
  </si>
  <si>
    <t>WWOX.fasta</t>
  </si>
  <si>
    <t>WWOX.gb</t>
  </si>
  <si>
    <t>WWOX.txt</t>
  </si>
  <si>
    <t>XPA.fasta</t>
  </si>
  <si>
    <t>XPA.gb</t>
  </si>
  <si>
    <t>XPA.txt</t>
  </si>
  <si>
    <t>XPNPEP3.fasta</t>
  </si>
  <si>
    <t>XPNPEP3.gb</t>
  </si>
  <si>
    <t>XPNPEP3.txt</t>
  </si>
  <si>
    <t>XYLT1.fasta</t>
  </si>
  <si>
    <t>XYLT1.gb</t>
  </si>
  <si>
    <t>XYLT1.txt</t>
  </si>
  <si>
    <t>YAP1.fasta</t>
  </si>
  <si>
    <t>YAP1.gb</t>
  </si>
  <si>
    <t>YAP1.txt</t>
  </si>
  <si>
    <t>YWHAE.fasta</t>
  </si>
  <si>
    <t>YWHAE.gb</t>
  </si>
  <si>
    <t>YWHAE.txt</t>
  </si>
  <si>
    <t>YY1.fasta</t>
  </si>
  <si>
    <t>YY1.gb</t>
  </si>
  <si>
    <t>YY1.txt</t>
  </si>
  <si>
    <t>ZBTB16.fasta</t>
  </si>
  <si>
    <t>ZBTB16.gb</t>
  </si>
  <si>
    <t>ZBTB16.txt</t>
  </si>
  <si>
    <t>ZBTB18.fasta</t>
  </si>
  <si>
    <t>ZBTB18.gb</t>
  </si>
  <si>
    <t>ZBTB18.txt</t>
  </si>
  <si>
    <t>ZC4H2.fasta</t>
  </si>
  <si>
    <t>ZC4H2.gb</t>
  </si>
  <si>
    <t>ZC4H2.txt</t>
  </si>
  <si>
    <t>ZDHHC15.fasta</t>
  </si>
  <si>
    <t>ZDHHC15.gb</t>
  </si>
  <si>
    <t>ZDHHC15.txt</t>
  </si>
  <si>
    <t>ZDHHC9.fasta</t>
  </si>
  <si>
    <t>ZDHHC9.gb</t>
  </si>
  <si>
    <t>ZDHHC9.txt</t>
  </si>
  <si>
    <t>ZEB2.fasta</t>
  </si>
  <si>
    <t>ZEB2.gb</t>
  </si>
  <si>
    <t>ZEB2.txt</t>
  </si>
  <si>
    <t>ZFYVE26.fasta</t>
  </si>
  <si>
    <t>ZFYVE26.gb</t>
  </si>
  <si>
    <t>ZFYVE26.txt</t>
  </si>
  <si>
    <t>ZIC2.fasta</t>
  </si>
  <si>
    <t>ZIC2.gb</t>
  </si>
  <si>
    <t>ZIC2.txt</t>
  </si>
  <si>
    <t>ZMPSTE24.fasta</t>
  </si>
  <si>
    <t>ZMPSTE24.gb</t>
  </si>
  <si>
    <t>ZMPSTE24.txt</t>
  </si>
  <si>
    <t>ZMYND11.fasta</t>
  </si>
  <si>
    <t>ZMYND11.gb</t>
  </si>
  <si>
    <t>ZMYND11.txt</t>
  </si>
  <si>
    <t>ZNF292.fasta</t>
  </si>
  <si>
    <t>ZNF292.gb</t>
  </si>
  <si>
    <t>ZNF292.txt</t>
  </si>
  <si>
    <t>ZNF335.fasta</t>
  </si>
  <si>
    <t>ZNF335.gb</t>
  </si>
  <si>
    <t>ZNF335.txt</t>
  </si>
  <si>
    <t>ZNF41.fasta</t>
  </si>
  <si>
    <t>ZNF41.gb</t>
  </si>
  <si>
    <t>ZNF41.txt</t>
  </si>
  <si>
    <t>ZNF592.fasta</t>
  </si>
  <si>
    <t>ZNF592.gb</t>
  </si>
  <si>
    <t>ZNF592.txt</t>
  </si>
  <si>
    <t>ZNF674.fasta</t>
  </si>
  <si>
    <t>ZNF674.gb</t>
  </si>
  <si>
    <t>ZNF674.txt</t>
  </si>
  <si>
    <t>ZNF711.fasta</t>
  </si>
  <si>
    <t>ZNF711.gb</t>
  </si>
  <si>
    <t>ZNF711.txt</t>
  </si>
  <si>
    <t>ZNF81.fasta</t>
  </si>
  <si>
    <t>ZNF81.gb</t>
  </si>
  <si>
    <t>ZNF81.txt</t>
  </si>
  <si>
    <t>GeneName</t>
  </si>
  <si>
    <t>GeneInfo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</si>
</sst>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2"/>
      <color indexed="8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color indexed="10"/>
      <name val="Arial"/>
      <family val="2"/>
    </font>
    <font>
      <sz val="10"/>
      <color indexed="9"/>
      <name val="Arial"/>
      <family val="2"/>
      <charset val="1"/>
    </font>
    <font>
      <sz val="10"/>
      <color indexed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3" applyNumberFormat="0" applyAlignment="0" applyProtection="0"/>
    <xf numFmtId="0" fontId="14" fillId="0" borderId="4" applyNumberFormat="0" applyFill="0" applyAlignment="0" applyProtection="0"/>
    <xf numFmtId="0" fontId="15" fillId="28" borderId="3" applyNumberFormat="0" applyAlignment="0" applyProtection="0"/>
    <xf numFmtId="0" fontId="1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" fillId="0" borderId="0"/>
    <xf numFmtId="0" fontId="18" fillId="31" borderId="0" applyNumberFormat="0" applyBorder="0" applyAlignment="0" applyProtection="0"/>
    <xf numFmtId="0" fontId="19" fillId="2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32" borderId="11" applyNumberFormat="0" applyAlignment="0" applyProtection="0"/>
    <xf numFmtId="0" fontId="10" fillId="0" borderId="0"/>
    <xf numFmtId="0" fontId="10" fillId="27" borderId="5" applyNumberFormat="0" applyFont="0" applyAlignment="0" applyProtection="0"/>
  </cellStyleXfs>
  <cellXfs count="1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3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3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43"/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44"/>
    <cellStyle name="Entrée" xfId="28" builtinId="20" customBuiltin="1"/>
    <cellStyle name="Insatisfaisant" xfId="29" builtinId="27" customBuiltin="1"/>
    <cellStyle name="Lien hypertexte" xfId="30" builtinId="8"/>
    <cellStyle name="Neutre" xfId="31" builtinId="28" customBuiltin="1"/>
    <cellStyle name="Normal" xfId="0" builtinId="0"/>
    <cellStyle name="Normal 2" xfId="32"/>
    <cellStyle name="Normal 3" xfId="43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1"/>
  <sheetViews>
    <sheetView workbookViewId="0">
      <pane xSplit="2820" ySplit="1410" topLeftCell="Q1" activePane="bottomRight"/>
      <selection activeCell="G484" sqref="G484"/>
      <selection pane="topRight" activeCell="I1" sqref="I1:R65536"/>
      <selection pane="bottomLeft" activeCell="A706" sqref="A706"/>
      <selection pane="bottomRight" activeCell="T803" sqref="T803"/>
    </sheetView>
  </sheetViews>
  <sheetFormatPr baseColWidth="10" defaultColWidth="11.5703125" defaultRowHeight="12" customHeight="1" x14ac:dyDescent="0.2"/>
  <cols>
    <col min="1" max="1" width="14.42578125" style="1" customWidth="1"/>
    <col min="2" max="2" width="9" style="1" customWidth="1"/>
    <col min="3" max="4" width="11.5703125" style="1"/>
    <col min="5" max="5" width="9" style="1" customWidth="1"/>
    <col min="6" max="6" width="11.5703125" style="1"/>
    <col min="7" max="7" width="81.42578125" style="1" customWidth="1"/>
    <col min="8" max="8" width="62.5703125" style="1" customWidth="1"/>
    <col min="9" max="18" width="8" style="1" customWidth="1"/>
    <col min="19" max="20" width="11.5703125" style="1"/>
    <col min="23" max="28" width="11.5703125" style="1"/>
    <col min="29" max="29" width="47.7109375" style="1" customWidth="1"/>
    <col min="30" max="16384" width="11.5703125" style="1"/>
  </cols>
  <sheetData>
    <row r="1" spans="1:30" s="4" customFormat="1" ht="57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U1"/>
      <c r="V1"/>
    </row>
    <row r="2" spans="1:30" ht="12" customHeight="1" x14ac:dyDescent="0.2">
      <c r="A2" s="5" t="s">
        <v>18</v>
      </c>
      <c r="B2" s="5"/>
      <c r="C2" s="5" t="s">
        <v>19</v>
      </c>
      <c r="D2" s="6" t="str">
        <f t="shared" ref="D2:D65" si="0">IF(ISERROR(C2),"",HYPERLINK(CONCATENATE("http://www.genenames.org/cgi-bin/gene_symbol_report?hgnc_id=",C2),"Click HGNC"))</f>
        <v>Click HGNC</v>
      </c>
      <c r="E2" s="7">
        <v>610627</v>
      </c>
      <c r="F2" s="6" t="str">
        <f t="shared" ref="F2:F65" si="1">IF(ISERROR(E2),"",HYPERLINK(CONCATENATE("https://omim.org/entry/",E2),"Click OMIM"))</f>
        <v>Click OMIM</v>
      </c>
      <c r="G2" s="7" t="s">
        <v>20</v>
      </c>
      <c r="H2" s="5" t="s">
        <v>21</v>
      </c>
      <c r="I2" s="8"/>
      <c r="J2" s="5"/>
      <c r="K2" s="5"/>
      <c r="L2" s="5" t="s">
        <v>22</v>
      </c>
      <c r="M2" s="5"/>
      <c r="N2" s="5"/>
      <c r="O2" s="5"/>
      <c r="P2" s="5" t="s">
        <v>22</v>
      </c>
      <c r="Q2" s="5"/>
      <c r="R2" s="9"/>
      <c r="S2" s="1" t="str">
        <f>IF(I2="x","ToInvestigate;","")</f>
        <v/>
      </c>
      <c r="T2" s="1" t="str">
        <f>IF(J2="x","Unexpected;","")</f>
        <v/>
      </c>
      <c r="U2" s="1" t="str">
        <f>IF(K2="x","NonSyndrRetard;","")</f>
        <v/>
      </c>
      <c r="V2" s="1" t="str">
        <f>IF(L2="x","SyndrRetard;","")</f>
        <v>SyndrRetard;</v>
      </c>
      <c r="W2" s="1" t="str">
        <f>IF(M2="x","RetardPlusCerebAbnorm;","")</f>
        <v/>
      </c>
      <c r="X2" s="1" t="str">
        <f>IF(N2="x","Encephalo;","")</f>
        <v/>
      </c>
      <c r="Y2" s="1" t="str">
        <f>IF(O2="x","Metabolism;","")</f>
        <v/>
      </c>
      <c r="Z2" s="1" t="str">
        <f>IF(P2="x","NonRetardButSyndr;","")</f>
        <v>NonRetardButSyndr;</v>
      </c>
      <c r="AA2" s="1" t="str">
        <f>IF(Q2="x","Cardiopathy;","")</f>
        <v/>
      </c>
      <c r="AB2" s="1" t="str">
        <f>IF(R2="x","Neuro;","")</f>
        <v/>
      </c>
      <c r="AC2" s="1" t="str">
        <f>CONCATENATE("Gene:",A2,"&amp;",C2,"&amp;OMIM:",E2,"&amp;UserInfo:",G2,"&amp;UserType:",AD2)</f>
        <v>Gene:A2ML1&amp;HGNC:23336&amp;OMIM:610627&amp;UserInfo:No OMIM phenotype&amp;UserType:SyndrRetard;NonRetardButSyndr;</v>
      </c>
      <c r="AD2" s="1" t="str">
        <f>CONCATENATE(S2,T2,U2,V2,W2,X2,Y2,Z2,AA2,AB2)</f>
        <v>SyndrRetard;NonRetardButSyndr;</v>
      </c>
    </row>
    <row r="3" spans="1:30" ht="12" customHeight="1" x14ac:dyDescent="0.2">
      <c r="A3" s="5" t="s">
        <v>23</v>
      </c>
      <c r="B3" s="5"/>
      <c r="C3" s="5" t="s">
        <v>24</v>
      </c>
      <c r="D3" s="6" t="str">
        <f t="shared" si="0"/>
        <v>Click HGNC</v>
      </c>
      <c r="E3" s="7">
        <v>601439</v>
      </c>
      <c r="F3" s="6" t="str">
        <f t="shared" si="1"/>
        <v>Click OMIM</v>
      </c>
      <c r="G3" s="7" t="s">
        <v>25</v>
      </c>
      <c r="H3" s="5" t="s">
        <v>21</v>
      </c>
      <c r="I3" s="5"/>
      <c r="J3" s="5"/>
      <c r="K3" s="5"/>
      <c r="L3" s="5" t="s">
        <v>22</v>
      </c>
      <c r="M3" s="5"/>
      <c r="N3" s="5"/>
      <c r="O3" s="5"/>
      <c r="P3" s="5" t="s">
        <v>22</v>
      </c>
      <c r="Q3" s="5" t="s">
        <v>22</v>
      </c>
      <c r="R3" s="9"/>
      <c r="S3" s="1" t="str">
        <f t="shared" ref="S3:S66" si="2">IF(I3="x","ToInvestigate;","")</f>
        <v/>
      </c>
      <c r="T3" s="1" t="str">
        <f t="shared" ref="T3:T66" si="3">IF(J3="x","Unexpected;","")</f>
        <v/>
      </c>
      <c r="U3" s="1" t="str">
        <f t="shared" ref="U3:U66" si="4">IF(K3="x","NonSyndrRetard;","")</f>
        <v/>
      </c>
      <c r="V3" s="1" t="str">
        <f t="shared" ref="V3:V66" si="5">IF(L3="x","SyndrRetard;","")</f>
        <v>SyndrRetard;</v>
      </c>
      <c r="W3" s="1" t="str">
        <f t="shared" ref="W3:W66" si="6">IF(M3="x","RetardPlusCerebAbnorm;","")</f>
        <v/>
      </c>
      <c r="X3" s="1" t="str">
        <f t="shared" ref="X3:X66" si="7">IF(N3="x","Encephalo;","")</f>
        <v/>
      </c>
      <c r="Y3" s="1" t="str">
        <f t="shared" ref="Y3:Y66" si="8">IF(O3="x","Metabolism;","")</f>
        <v/>
      </c>
      <c r="Z3" s="1" t="str">
        <f t="shared" ref="Z3:Z66" si="9">IF(P3="x","NonRetardButSyndr;","")</f>
        <v>NonRetardButSyndr;</v>
      </c>
      <c r="AA3" s="1" t="str">
        <f t="shared" ref="AA3:AA66" si="10">IF(Q3="x","Cardiopathy;","")</f>
        <v>Cardiopathy;</v>
      </c>
      <c r="AB3" s="1" t="str">
        <f t="shared" ref="AB3:AB66" si="11">IF(R3="x","Neuro;","")</f>
        <v/>
      </c>
      <c r="AC3" s="1" t="str">
        <f t="shared" ref="AC3:AC66" si="12">CONCATENATE("Gene:",A3,"&amp;",C3,"&amp;OMIM:",E3,"&amp;UserInfo:",G3,"&amp;UserType:",AD3)</f>
        <v>Gene:ABCC9&amp;HGNC:60&amp;OMIM:601439&amp;UserInfo:Atrial fibrillation, familial, 12 ; Cardiomyopathy, dilated, 1O ; Hypertrichotic osteochondrodysplasia&amp;UserType:SyndrRetard;NonRetardButSyndr;Cardiopathy;</v>
      </c>
      <c r="AD3" s="1" t="str">
        <f t="shared" ref="AD3:AD66" si="13">CONCATENATE(S3,T3,U3,V3,W3,X3,Y3,Z3,AA3,AB3)</f>
        <v>SyndrRetard;NonRetardButSyndr;Cardiopathy;</v>
      </c>
    </row>
    <row r="4" spans="1:30" ht="12" customHeight="1" x14ac:dyDescent="0.2">
      <c r="A4" s="5" t="s">
        <v>26</v>
      </c>
      <c r="B4" s="5"/>
      <c r="C4" s="5" t="s">
        <v>27</v>
      </c>
      <c r="D4" s="6" t="str">
        <f t="shared" si="0"/>
        <v>Click HGNC</v>
      </c>
      <c r="E4" s="7">
        <v>300371</v>
      </c>
      <c r="F4" s="6" t="str">
        <f t="shared" si="1"/>
        <v>Click OMIM</v>
      </c>
      <c r="G4" s="7" t="s">
        <v>28</v>
      </c>
      <c r="H4" s="5" t="s">
        <v>21</v>
      </c>
      <c r="I4" s="5"/>
      <c r="J4" s="5"/>
      <c r="K4" s="5"/>
      <c r="L4" s="5" t="s">
        <v>22</v>
      </c>
      <c r="M4" s="5" t="s">
        <v>22</v>
      </c>
      <c r="N4" s="5"/>
      <c r="O4" s="5" t="s">
        <v>22</v>
      </c>
      <c r="P4" s="5"/>
      <c r="Q4" s="5"/>
      <c r="R4" s="10" t="s">
        <v>29</v>
      </c>
      <c r="S4" s="1" t="str">
        <f t="shared" si="2"/>
        <v/>
      </c>
      <c r="T4" s="1" t="str">
        <f t="shared" si="3"/>
        <v/>
      </c>
      <c r="U4" s="1" t="str">
        <f t="shared" si="4"/>
        <v/>
      </c>
      <c r="V4" s="1" t="str">
        <f t="shared" si="5"/>
        <v>SyndrRetard;</v>
      </c>
      <c r="W4" s="1" t="str">
        <f t="shared" si="6"/>
        <v>RetardPlusCerebAbnorm;</v>
      </c>
      <c r="X4" s="1" t="str">
        <f t="shared" si="7"/>
        <v/>
      </c>
      <c r="Y4" s="1" t="str">
        <f t="shared" si="8"/>
        <v>Metabolism;</v>
      </c>
      <c r="Z4" s="1" t="str">
        <f t="shared" si="9"/>
        <v/>
      </c>
      <c r="AA4" s="1" t="str">
        <f t="shared" si="10"/>
        <v/>
      </c>
      <c r="AB4" s="1" t="str">
        <f t="shared" si="11"/>
        <v>Neuro;</v>
      </c>
      <c r="AC4" s="1" t="str">
        <f t="shared" si="12"/>
        <v>Gene:ABCD1&amp;HGNC:61&amp;OMIM:300371&amp;UserInfo:Adrenoleukodystrophy ; Adrenomyeloneuropathy, adult&amp;UserType:SyndrRetard;RetardPlusCerebAbnorm;Metabolism;Neuro;</v>
      </c>
      <c r="AD4" s="1" t="str">
        <f t="shared" si="13"/>
        <v>SyndrRetard;RetardPlusCerebAbnorm;Metabolism;Neuro;</v>
      </c>
    </row>
    <row r="5" spans="1:30" ht="12" customHeight="1" x14ac:dyDescent="0.2">
      <c r="A5" s="5" t="s">
        <v>30</v>
      </c>
      <c r="B5" s="5"/>
      <c r="C5" s="5" t="s">
        <v>31</v>
      </c>
      <c r="D5" s="6" t="str">
        <f t="shared" si="0"/>
        <v>Click HGNC</v>
      </c>
      <c r="E5" s="7">
        <v>603214</v>
      </c>
      <c r="F5" s="6" t="str">
        <f t="shared" si="1"/>
        <v>Click OMIM</v>
      </c>
      <c r="G5" s="7" t="s">
        <v>32</v>
      </c>
      <c r="H5" s="5" t="s">
        <v>21</v>
      </c>
      <c r="I5" s="5"/>
      <c r="J5" s="5"/>
      <c r="K5" s="8" t="s">
        <v>29</v>
      </c>
      <c r="L5" s="8" t="s">
        <v>29</v>
      </c>
      <c r="M5" s="8"/>
      <c r="N5" s="8" t="s">
        <v>29</v>
      </c>
      <c r="O5" s="5" t="s">
        <v>22</v>
      </c>
      <c r="P5" s="5"/>
      <c r="Q5" s="5"/>
      <c r="R5" s="9"/>
      <c r="S5" s="1" t="str">
        <f t="shared" si="2"/>
        <v/>
      </c>
      <c r="T5" s="1" t="str">
        <f t="shared" si="3"/>
        <v/>
      </c>
      <c r="U5" s="1" t="str">
        <f t="shared" si="4"/>
        <v>NonSyndrRetard;</v>
      </c>
      <c r="V5" s="1" t="str">
        <f t="shared" si="5"/>
        <v>SyndrRetard;</v>
      </c>
      <c r="W5" s="1" t="str">
        <f t="shared" si="6"/>
        <v/>
      </c>
      <c r="X5" s="1" t="str">
        <f t="shared" si="7"/>
        <v>Encephalo;</v>
      </c>
      <c r="Y5" s="1" t="str">
        <f t="shared" si="8"/>
        <v>Metabolism;</v>
      </c>
      <c r="Z5" s="1" t="str">
        <f t="shared" si="9"/>
        <v/>
      </c>
      <c r="AA5" s="1" t="str">
        <f t="shared" si="10"/>
        <v/>
      </c>
      <c r="AB5" s="1" t="str">
        <f t="shared" si="11"/>
        <v/>
      </c>
      <c r="AC5" s="1" t="str">
        <f t="shared" si="12"/>
        <v>Gene:ABCD4&amp;HGNC:68&amp;OMIM:603214&amp;UserInfo:Methylmalonic aciduria and homocystinuria, cblJ type&amp;UserType:NonSyndrRetard;SyndrRetard;Encephalo;Metabolism;</v>
      </c>
      <c r="AD5" s="1" t="str">
        <f t="shared" si="13"/>
        <v>NonSyndrRetard;SyndrRetard;Encephalo;Metabolism;</v>
      </c>
    </row>
    <row r="6" spans="1:30" ht="12" customHeight="1" x14ac:dyDescent="0.2">
      <c r="A6" s="5" t="s">
        <v>33</v>
      </c>
      <c r="B6" s="5"/>
      <c r="C6" s="5" t="s">
        <v>34</v>
      </c>
      <c r="D6" s="6" t="str">
        <f t="shared" si="0"/>
        <v>Click HGNC</v>
      </c>
      <c r="E6" s="7">
        <v>604780</v>
      </c>
      <c r="F6" s="6" t="str">
        <f t="shared" si="1"/>
        <v>Click OMIM</v>
      </c>
      <c r="G6" s="7" t="s">
        <v>35</v>
      </c>
      <c r="H6" s="5" t="s">
        <v>21</v>
      </c>
      <c r="I6" s="5"/>
      <c r="J6" s="5"/>
      <c r="K6" s="5"/>
      <c r="L6" s="5" t="s">
        <v>22</v>
      </c>
      <c r="M6" s="5"/>
      <c r="N6" s="5"/>
      <c r="O6" s="8" t="s">
        <v>29</v>
      </c>
      <c r="P6" s="5"/>
      <c r="Q6" s="5"/>
      <c r="R6" s="9"/>
      <c r="S6" s="1" t="str">
        <f t="shared" si="2"/>
        <v/>
      </c>
      <c r="T6" s="1" t="str">
        <f t="shared" si="3"/>
        <v/>
      </c>
      <c r="U6" s="1" t="str">
        <f t="shared" si="4"/>
        <v/>
      </c>
      <c r="V6" s="1" t="str">
        <f t="shared" si="5"/>
        <v>SyndrRetard;</v>
      </c>
      <c r="W6" s="1" t="str">
        <f t="shared" si="6"/>
        <v/>
      </c>
      <c r="X6" s="1" t="str">
        <f t="shared" si="7"/>
        <v/>
      </c>
      <c r="Y6" s="1" t="str">
        <f t="shared" si="8"/>
        <v>Metabolism;</v>
      </c>
      <c r="Z6" s="1" t="str">
        <f t="shared" si="9"/>
        <v/>
      </c>
      <c r="AA6" s="1" t="str">
        <f t="shared" si="10"/>
        <v/>
      </c>
      <c r="AB6" s="1" t="str">
        <f t="shared" si="11"/>
        <v/>
      </c>
      <c r="AC6" s="1" t="str">
        <f t="shared" si="12"/>
        <v>Gene:ABHD5&amp;HGNC:21396&amp;OMIM:604780&amp;UserInfo:Chanarin-Dorfman syndrome&amp;UserType:SyndrRetard;Metabolism;</v>
      </c>
      <c r="AD6" s="1" t="str">
        <f t="shared" si="13"/>
        <v>SyndrRetard;Metabolism;</v>
      </c>
    </row>
    <row r="7" spans="1:30" ht="12" customHeight="1" x14ac:dyDescent="0.2">
      <c r="A7" s="5" t="s">
        <v>36</v>
      </c>
      <c r="B7" s="5"/>
      <c r="C7" s="5" t="s">
        <v>37</v>
      </c>
      <c r="D7" s="6" t="str">
        <f t="shared" si="0"/>
        <v>Click HGNC</v>
      </c>
      <c r="E7" s="7">
        <v>611103</v>
      </c>
      <c r="F7" s="6" t="str">
        <f t="shared" si="1"/>
        <v>Click OMIM</v>
      </c>
      <c r="G7" s="7" t="s">
        <v>38</v>
      </c>
      <c r="H7" s="5" t="s">
        <v>21</v>
      </c>
      <c r="I7" s="5"/>
      <c r="J7" s="5"/>
      <c r="K7" s="5"/>
      <c r="L7" s="5"/>
      <c r="M7" s="5"/>
      <c r="N7" s="8" t="s">
        <v>29</v>
      </c>
      <c r="O7" s="5" t="s">
        <v>22</v>
      </c>
      <c r="P7" s="5"/>
      <c r="Q7" s="5"/>
      <c r="R7" s="9"/>
      <c r="S7" s="1" t="str">
        <f t="shared" si="2"/>
        <v/>
      </c>
      <c r="T7" s="1" t="str">
        <f t="shared" si="3"/>
        <v/>
      </c>
      <c r="U7" s="1" t="str">
        <f t="shared" si="4"/>
        <v/>
      </c>
      <c r="V7" s="1" t="str">
        <f t="shared" si="5"/>
        <v/>
      </c>
      <c r="W7" s="1" t="str">
        <f t="shared" si="6"/>
        <v/>
      </c>
      <c r="X7" s="1" t="str">
        <f t="shared" si="7"/>
        <v>Encephalo;</v>
      </c>
      <c r="Y7" s="1" t="str">
        <f t="shared" si="8"/>
        <v>Metabolism;</v>
      </c>
      <c r="Z7" s="1" t="str">
        <f t="shared" si="9"/>
        <v/>
      </c>
      <c r="AA7" s="1" t="str">
        <f t="shared" si="10"/>
        <v/>
      </c>
      <c r="AB7" s="1" t="str">
        <f t="shared" si="11"/>
        <v/>
      </c>
      <c r="AC7" s="1" t="str">
        <f t="shared" si="12"/>
        <v>Gene:ACAD9&amp;HGNC:21497&amp;OMIM:611103&amp;UserInfo:Mitochondrial complex I deficiency due to ACAD9 deficiency&amp;UserType:Encephalo;Metabolism;</v>
      </c>
      <c r="AD7" s="1" t="str">
        <f t="shared" si="13"/>
        <v>Encephalo;Metabolism;</v>
      </c>
    </row>
    <row r="8" spans="1:30" ht="12" customHeight="1" x14ac:dyDescent="0.2">
      <c r="A8" s="5" t="s">
        <v>39</v>
      </c>
      <c r="B8" s="5"/>
      <c r="C8" s="5" t="s">
        <v>40</v>
      </c>
      <c r="D8" s="6" t="str">
        <f t="shared" si="0"/>
        <v>Click HGNC</v>
      </c>
      <c r="E8" s="7">
        <v>100850</v>
      </c>
      <c r="F8" s="6" t="str">
        <f t="shared" si="1"/>
        <v>Click OMIM</v>
      </c>
      <c r="G8" s="7" t="s">
        <v>41</v>
      </c>
      <c r="H8" s="5" t="s">
        <v>21</v>
      </c>
      <c r="I8" s="5"/>
      <c r="J8" s="5"/>
      <c r="K8" s="5"/>
      <c r="L8" s="5" t="s">
        <v>22</v>
      </c>
      <c r="M8" s="5" t="s">
        <v>22</v>
      </c>
      <c r="N8" s="8" t="s">
        <v>29</v>
      </c>
      <c r="O8" s="5" t="s">
        <v>22</v>
      </c>
      <c r="P8" s="5"/>
      <c r="Q8" s="5"/>
      <c r="R8" s="9"/>
      <c r="S8" s="1" t="str">
        <f t="shared" si="2"/>
        <v/>
      </c>
      <c r="T8" s="1" t="str">
        <f t="shared" si="3"/>
        <v/>
      </c>
      <c r="U8" s="1" t="str">
        <f t="shared" si="4"/>
        <v/>
      </c>
      <c r="V8" s="1" t="str">
        <f t="shared" si="5"/>
        <v>SyndrRetard;</v>
      </c>
      <c r="W8" s="1" t="str">
        <f t="shared" si="6"/>
        <v>RetardPlusCerebAbnorm;</v>
      </c>
      <c r="X8" s="1" t="str">
        <f t="shared" si="7"/>
        <v>Encephalo;</v>
      </c>
      <c r="Y8" s="1" t="str">
        <f t="shared" si="8"/>
        <v>Metabolism;</v>
      </c>
      <c r="Z8" s="1" t="str">
        <f t="shared" si="9"/>
        <v/>
      </c>
      <c r="AA8" s="1" t="str">
        <f t="shared" si="10"/>
        <v/>
      </c>
      <c r="AB8" s="1" t="str">
        <f t="shared" si="11"/>
        <v/>
      </c>
      <c r="AC8" s="1" t="str">
        <f t="shared" si="12"/>
        <v>Gene:ACO2&amp;HGNC:118&amp;OMIM:100850&amp;UserInfo:?Optic atrophy 9 ; Infantile cerebellar-retinal degeneration&amp;UserType:SyndrRetard;RetardPlusCerebAbnorm;Encephalo;Metabolism;</v>
      </c>
      <c r="AD8" s="1" t="str">
        <f t="shared" si="13"/>
        <v>SyndrRetard;RetardPlusCerebAbnorm;Encephalo;Metabolism;</v>
      </c>
    </row>
    <row r="9" spans="1:30" ht="12" customHeight="1" x14ac:dyDescent="0.2">
      <c r="A9" s="5" t="s">
        <v>42</v>
      </c>
      <c r="B9" s="5"/>
      <c r="C9" s="5" t="s">
        <v>43</v>
      </c>
      <c r="D9" s="6" t="str">
        <f t="shared" si="0"/>
        <v>Click HGNC</v>
      </c>
      <c r="E9" s="7">
        <v>609751</v>
      </c>
      <c r="F9" s="6" t="str">
        <f t="shared" si="1"/>
        <v>Click OMIM</v>
      </c>
      <c r="G9" s="7" t="s">
        <v>44</v>
      </c>
      <c r="H9" s="5" t="s">
        <v>21</v>
      </c>
      <c r="I9" s="5"/>
      <c r="J9" s="5"/>
      <c r="K9" s="5"/>
      <c r="L9" s="5"/>
      <c r="M9" s="8" t="s">
        <v>29</v>
      </c>
      <c r="N9" s="8" t="s">
        <v>29</v>
      </c>
      <c r="O9" s="5" t="s">
        <v>22</v>
      </c>
      <c r="P9" s="5"/>
      <c r="Q9" s="5"/>
      <c r="R9" s="9"/>
      <c r="S9" s="1" t="str">
        <f t="shared" si="2"/>
        <v/>
      </c>
      <c r="T9" s="1" t="str">
        <f t="shared" si="3"/>
        <v/>
      </c>
      <c r="U9" s="1" t="str">
        <f t="shared" si="4"/>
        <v/>
      </c>
      <c r="V9" s="1" t="str">
        <f t="shared" si="5"/>
        <v/>
      </c>
      <c r="W9" s="1" t="str">
        <f t="shared" si="6"/>
        <v>RetardPlusCerebAbnorm;</v>
      </c>
      <c r="X9" s="1" t="str">
        <f t="shared" si="7"/>
        <v>Encephalo;</v>
      </c>
      <c r="Y9" s="1" t="str">
        <f t="shared" si="8"/>
        <v>Metabolism;</v>
      </c>
      <c r="Z9" s="1" t="str">
        <f t="shared" si="9"/>
        <v/>
      </c>
      <c r="AA9" s="1" t="str">
        <f t="shared" si="10"/>
        <v/>
      </c>
      <c r="AB9" s="1" t="str">
        <f t="shared" si="11"/>
        <v/>
      </c>
      <c r="AC9" s="1" t="str">
        <f t="shared" si="12"/>
        <v>Gene:ACOX1&amp;HGNC:119&amp;OMIM:609751&amp;UserInfo:Peroxisomal acyl-CoA oxidase deficiency&amp;UserType:RetardPlusCerebAbnorm;Encephalo;Metabolism;</v>
      </c>
      <c r="AD9" s="1" t="str">
        <f t="shared" si="13"/>
        <v>RetardPlusCerebAbnorm;Encephalo;Metabolism;</v>
      </c>
    </row>
    <row r="10" spans="1:30" ht="12" customHeight="1" x14ac:dyDescent="0.2">
      <c r="A10" s="5" t="s">
        <v>45</v>
      </c>
      <c r="B10" s="5"/>
      <c r="C10" s="5" t="s">
        <v>46</v>
      </c>
      <c r="D10" s="6" t="str">
        <f t="shared" si="0"/>
        <v>Click HGNC</v>
      </c>
      <c r="E10" s="7">
        <v>614245</v>
      </c>
      <c r="F10" s="6" t="str">
        <f t="shared" si="1"/>
        <v>Click OMIM</v>
      </c>
      <c r="G10" s="7" t="s">
        <v>47</v>
      </c>
      <c r="H10" s="5" t="s">
        <v>21</v>
      </c>
      <c r="I10" s="5"/>
      <c r="J10" s="5"/>
      <c r="K10" s="5"/>
      <c r="L10" s="5"/>
      <c r="M10" s="5"/>
      <c r="N10" s="5"/>
      <c r="O10" s="5" t="s">
        <v>22</v>
      </c>
      <c r="P10" s="5"/>
      <c r="Q10" s="5"/>
      <c r="R10" s="10" t="s">
        <v>29</v>
      </c>
      <c r="S10" s="1" t="str">
        <f t="shared" si="2"/>
        <v/>
      </c>
      <c r="T10" s="1" t="str">
        <f t="shared" si="3"/>
        <v/>
      </c>
      <c r="U10" s="1" t="str">
        <f t="shared" si="4"/>
        <v/>
      </c>
      <c r="V10" s="1" t="str">
        <f t="shared" si="5"/>
        <v/>
      </c>
      <c r="W10" s="1" t="str">
        <f t="shared" si="6"/>
        <v/>
      </c>
      <c r="X10" s="1" t="str">
        <f t="shared" si="7"/>
        <v/>
      </c>
      <c r="Y10" s="1" t="str">
        <f t="shared" si="8"/>
        <v>Metabolism;</v>
      </c>
      <c r="Z10" s="1" t="str">
        <f t="shared" si="9"/>
        <v/>
      </c>
      <c r="AA10" s="1" t="str">
        <f t="shared" si="10"/>
        <v/>
      </c>
      <c r="AB10" s="1" t="str">
        <f t="shared" si="11"/>
        <v>Neuro;</v>
      </c>
      <c r="AC10" s="1" t="str">
        <f t="shared" si="12"/>
        <v>Gene:ACSF3&amp;HGNC:27288&amp;OMIM:614245&amp;UserInfo:Combined malonic and methylmalonic aciduria&amp;UserType:Metabolism;Neuro;</v>
      </c>
      <c r="AD10" s="1" t="str">
        <f t="shared" si="13"/>
        <v>Metabolism;Neuro;</v>
      </c>
    </row>
    <row r="11" spans="1:30" ht="12" customHeight="1" x14ac:dyDescent="0.2">
      <c r="A11" s="5" t="s">
        <v>48</v>
      </c>
      <c r="B11" s="5"/>
      <c r="C11" s="5" t="s">
        <v>49</v>
      </c>
      <c r="D11" s="6" t="str">
        <f t="shared" si="0"/>
        <v>Click HGNC</v>
      </c>
      <c r="E11" s="7">
        <v>300157</v>
      </c>
      <c r="F11" s="6" t="str">
        <f t="shared" si="1"/>
        <v>Click OMIM</v>
      </c>
      <c r="G11" s="7" t="s">
        <v>50</v>
      </c>
      <c r="H11" s="5" t="s">
        <v>21</v>
      </c>
      <c r="I11" s="5"/>
      <c r="J11" s="5"/>
      <c r="K11" s="5" t="s">
        <v>22</v>
      </c>
      <c r="L11" s="5" t="s">
        <v>22</v>
      </c>
      <c r="M11" s="5"/>
      <c r="N11" s="5"/>
      <c r="O11" s="5"/>
      <c r="P11" s="5"/>
      <c r="Q11" s="5"/>
      <c r="R11" s="9"/>
      <c r="S11" s="1" t="str">
        <f t="shared" si="2"/>
        <v/>
      </c>
      <c r="T11" s="1" t="str">
        <f t="shared" si="3"/>
        <v/>
      </c>
      <c r="U11" s="1" t="str">
        <f t="shared" si="4"/>
        <v>NonSyndrRetard;</v>
      </c>
      <c r="V11" s="1" t="str">
        <f t="shared" si="5"/>
        <v>SyndrRetard;</v>
      </c>
      <c r="W11" s="1" t="str">
        <f t="shared" si="6"/>
        <v/>
      </c>
      <c r="X11" s="1" t="str">
        <f t="shared" si="7"/>
        <v/>
      </c>
      <c r="Y11" s="1" t="str">
        <f t="shared" si="8"/>
        <v/>
      </c>
      <c r="Z11" s="1" t="str">
        <f t="shared" si="9"/>
        <v/>
      </c>
      <c r="AA11" s="1" t="str">
        <f t="shared" si="10"/>
        <v/>
      </c>
      <c r="AB11" s="1" t="str">
        <f t="shared" si="11"/>
        <v/>
      </c>
      <c r="AC11" s="1" t="str">
        <f t="shared" si="12"/>
        <v>Gene:ACSL4&amp;HGNC:3571&amp;OMIM:300157&amp;UserInfo:Mental retardation, X-linked 63&amp;UserType:NonSyndrRetard;SyndrRetard;</v>
      </c>
      <c r="AD11" s="1" t="str">
        <f t="shared" si="13"/>
        <v>NonSyndrRetard;SyndrRetard;</v>
      </c>
    </row>
    <row r="12" spans="1:30" ht="12" customHeight="1" x14ac:dyDescent="0.2">
      <c r="A12" s="5" t="s">
        <v>51</v>
      </c>
      <c r="B12" s="5"/>
      <c r="C12" s="5" t="s">
        <v>52</v>
      </c>
      <c r="D12" s="6" t="str">
        <f t="shared" si="0"/>
        <v>Click HGNC</v>
      </c>
      <c r="E12" s="7">
        <v>102630</v>
      </c>
      <c r="F12" s="6" t="str">
        <f t="shared" si="1"/>
        <v>Click OMIM</v>
      </c>
      <c r="G12" s="7" t="s">
        <v>53</v>
      </c>
      <c r="H12" s="5" t="s">
        <v>21</v>
      </c>
      <c r="I12" s="5"/>
      <c r="J12" s="5"/>
      <c r="K12" s="5"/>
      <c r="L12" s="5" t="s">
        <v>22</v>
      </c>
      <c r="M12" s="5" t="s">
        <v>22</v>
      </c>
      <c r="N12" s="5"/>
      <c r="O12" s="5"/>
      <c r="P12" s="5"/>
      <c r="Q12" s="5"/>
      <c r="R12" s="9"/>
      <c r="S12" s="1" t="str">
        <f t="shared" si="2"/>
        <v/>
      </c>
      <c r="T12" s="1" t="str">
        <f t="shared" si="3"/>
        <v/>
      </c>
      <c r="U12" s="1" t="str">
        <f t="shared" si="4"/>
        <v/>
      </c>
      <c r="V12" s="1" t="str">
        <f t="shared" si="5"/>
        <v>SyndrRetard;</v>
      </c>
      <c r="W12" s="1" t="str">
        <f t="shared" si="6"/>
        <v>RetardPlusCerebAbnorm;</v>
      </c>
      <c r="X12" s="1" t="str">
        <f t="shared" si="7"/>
        <v/>
      </c>
      <c r="Y12" s="1" t="str">
        <f t="shared" si="8"/>
        <v/>
      </c>
      <c r="Z12" s="1" t="str">
        <f t="shared" si="9"/>
        <v/>
      </c>
      <c r="AA12" s="1" t="str">
        <f t="shared" si="10"/>
        <v/>
      </c>
      <c r="AB12" s="1" t="str">
        <f t="shared" si="11"/>
        <v/>
      </c>
      <c r="AC12" s="1" t="str">
        <f t="shared" si="12"/>
        <v>Gene:ACTB&amp;HGNC:132&amp;OMIM:102630&amp;UserInfo:?Dystonia, juvenile-onset ; Baraitser-Winter syndrome 1&amp;UserType:SyndrRetard;RetardPlusCerebAbnorm;</v>
      </c>
      <c r="AD12" s="1" t="str">
        <f t="shared" si="13"/>
        <v>SyndrRetard;RetardPlusCerebAbnorm;</v>
      </c>
    </row>
    <row r="13" spans="1:30" ht="12" customHeight="1" x14ac:dyDescent="0.2">
      <c r="A13" s="5" t="s">
        <v>54</v>
      </c>
      <c r="B13" s="5"/>
      <c r="C13" s="5" t="s">
        <v>55</v>
      </c>
      <c r="D13" s="6" t="str">
        <f t="shared" si="0"/>
        <v>Click HGNC</v>
      </c>
      <c r="E13" s="7">
        <v>102560</v>
      </c>
      <c r="F13" s="6" t="str">
        <f t="shared" si="1"/>
        <v>Click OMIM</v>
      </c>
      <c r="G13" s="7" t="s">
        <v>56</v>
      </c>
      <c r="H13" s="5" t="s">
        <v>21</v>
      </c>
      <c r="I13" s="5"/>
      <c r="J13" s="5"/>
      <c r="K13" s="5"/>
      <c r="L13" s="5" t="s">
        <v>22</v>
      </c>
      <c r="M13" s="5" t="s">
        <v>22</v>
      </c>
      <c r="N13" s="5"/>
      <c r="O13" s="5"/>
      <c r="P13" s="5"/>
      <c r="Q13" s="5"/>
      <c r="R13" s="9"/>
      <c r="S13" s="1" t="str">
        <f t="shared" si="2"/>
        <v/>
      </c>
      <c r="T13" s="1" t="str">
        <f t="shared" si="3"/>
        <v/>
      </c>
      <c r="U13" s="1" t="str">
        <f t="shared" si="4"/>
        <v/>
      </c>
      <c r="V13" s="1" t="str">
        <f t="shared" si="5"/>
        <v>SyndrRetard;</v>
      </c>
      <c r="W13" s="1" t="str">
        <f t="shared" si="6"/>
        <v>RetardPlusCerebAbnorm;</v>
      </c>
      <c r="X13" s="1" t="str">
        <f t="shared" si="7"/>
        <v/>
      </c>
      <c r="Y13" s="1" t="str">
        <f t="shared" si="8"/>
        <v/>
      </c>
      <c r="Z13" s="1" t="str">
        <f t="shared" si="9"/>
        <v/>
      </c>
      <c r="AA13" s="1" t="str">
        <f t="shared" si="10"/>
        <v/>
      </c>
      <c r="AB13" s="1" t="str">
        <f t="shared" si="11"/>
        <v/>
      </c>
      <c r="AC13" s="1" t="str">
        <f t="shared" si="12"/>
        <v>Gene:ACTG1&amp;HGNC:144&amp;OMIM:102560&amp;UserInfo:Baraitser-Winter syndrome 2 ; Deafness, autosomal dominant 20/26&amp;UserType:SyndrRetard;RetardPlusCerebAbnorm;</v>
      </c>
      <c r="AD13" s="1" t="str">
        <f t="shared" si="13"/>
        <v>SyndrRetard;RetardPlusCerebAbnorm;</v>
      </c>
    </row>
    <row r="14" spans="1:30" ht="12" customHeight="1" x14ac:dyDescent="0.2">
      <c r="A14" s="5" t="s">
        <v>57</v>
      </c>
      <c r="B14" s="5"/>
      <c r="C14" s="5" t="s">
        <v>58</v>
      </c>
      <c r="D14" s="6" t="str">
        <f t="shared" si="0"/>
        <v>Click HGNC</v>
      </c>
      <c r="E14" s="7">
        <v>104620</v>
      </c>
      <c r="F14" s="6" t="str">
        <f t="shared" si="1"/>
        <v>Click OMIM</v>
      </c>
      <c r="G14" s="7" t="s">
        <v>59</v>
      </c>
      <c r="H14" s="5" t="s">
        <v>21</v>
      </c>
      <c r="I14" s="8"/>
      <c r="J14" s="5"/>
      <c r="K14" s="8" t="s">
        <v>29</v>
      </c>
      <c r="L14" s="5"/>
      <c r="M14" s="5"/>
      <c r="N14" s="5"/>
      <c r="O14" s="5" t="s">
        <v>22</v>
      </c>
      <c r="P14" s="5"/>
      <c r="Q14" s="5"/>
      <c r="R14" s="10" t="s">
        <v>29</v>
      </c>
      <c r="S14" s="1" t="str">
        <f t="shared" si="2"/>
        <v/>
      </c>
      <c r="T14" s="1" t="str">
        <f t="shared" si="3"/>
        <v/>
      </c>
      <c r="U14" s="1" t="str">
        <f t="shared" si="4"/>
        <v>NonSyndrRetard;</v>
      </c>
      <c r="V14" s="1" t="str">
        <f t="shared" si="5"/>
        <v/>
      </c>
      <c r="W14" s="1" t="str">
        <f t="shared" si="6"/>
        <v/>
      </c>
      <c r="X14" s="1" t="str">
        <f t="shared" si="7"/>
        <v/>
      </c>
      <c r="Y14" s="1" t="str">
        <f t="shared" si="8"/>
        <v>Metabolism;</v>
      </c>
      <c r="Z14" s="1" t="str">
        <f t="shared" si="9"/>
        <v/>
      </c>
      <c r="AA14" s="1" t="str">
        <f t="shared" si="10"/>
        <v/>
      </c>
      <c r="AB14" s="1" t="str">
        <f t="shared" si="11"/>
        <v>Neuro;</v>
      </c>
      <c r="AC14" s="1" t="str">
        <f t="shared" si="12"/>
        <v>Gene:ACY1&amp;HGNC:177&amp;OMIM:104620&amp;UserInfo:Aminoacylase 1 deficiency&amp;UserType:NonSyndrRetard;Metabolism;Neuro;</v>
      </c>
      <c r="AD14" s="1" t="str">
        <f t="shared" si="13"/>
        <v>NonSyndrRetard;Metabolism;Neuro;</v>
      </c>
    </row>
    <row r="15" spans="1:30" ht="12" customHeight="1" x14ac:dyDescent="0.2">
      <c r="A15" s="5" t="s">
        <v>60</v>
      </c>
      <c r="B15" s="5"/>
      <c r="C15" s="5" t="s">
        <v>61</v>
      </c>
      <c r="D15" s="6" t="str">
        <f t="shared" si="0"/>
        <v>Click HGNC</v>
      </c>
      <c r="E15" s="7">
        <v>146920</v>
      </c>
      <c r="F15" s="6" t="str">
        <f t="shared" si="1"/>
        <v>Click OMIM</v>
      </c>
      <c r="G15" s="7" t="s">
        <v>62</v>
      </c>
      <c r="H15" s="5" t="s">
        <v>21</v>
      </c>
      <c r="I15" s="5"/>
      <c r="J15" s="5"/>
      <c r="K15" s="5"/>
      <c r="L15" s="5"/>
      <c r="M15" s="5"/>
      <c r="N15" s="5" t="s">
        <v>22</v>
      </c>
      <c r="O15" s="5"/>
      <c r="P15" s="5"/>
      <c r="Q15" s="5"/>
      <c r="R15" s="9"/>
      <c r="S15" s="1" t="str">
        <f t="shared" si="2"/>
        <v/>
      </c>
      <c r="T15" s="1" t="str">
        <f t="shared" si="3"/>
        <v/>
      </c>
      <c r="U15" s="1" t="str">
        <f t="shared" si="4"/>
        <v/>
      </c>
      <c r="V15" s="1" t="str">
        <f t="shared" si="5"/>
        <v/>
      </c>
      <c r="W15" s="1" t="str">
        <f t="shared" si="6"/>
        <v/>
      </c>
      <c r="X15" s="1" t="str">
        <f t="shared" si="7"/>
        <v>Encephalo;</v>
      </c>
      <c r="Y15" s="1" t="str">
        <f t="shared" si="8"/>
        <v/>
      </c>
      <c r="Z15" s="1" t="str">
        <f t="shared" si="9"/>
        <v/>
      </c>
      <c r="AA15" s="1" t="str">
        <f t="shared" si="10"/>
        <v/>
      </c>
      <c r="AB15" s="1" t="str">
        <f t="shared" si="11"/>
        <v/>
      </c>
      <c r="AC15" s="1" t="str">
        <f t="shared" si="12"/>
        <v>Gene:ADAR&amp;HGNC:225&amp;OMIM:146920&amp;UserInfo:Aicardi-Goutieres syndrome 6 ; Dyschromatosis symmetrica hereditaria&amp;UserType:Encephalo;</v>
      </c>
      <c r="AD15" s="1" t="str">
        <f t="shared" si="13"/>
        <v>Encephalo;</v>
      </c>
    </row>
    <row r="16" spans="1:30" ht="12" customHeight="1" x14ac:dyDescent="0.2">
      <c r="A16" s="5" t="s">
        <v>63</v>
      </c>
      <c r="B16" s="5"/>
      <c r="C16" s="5" t="s">
        <v>64</v>
      </c>
      <c r="D16" s="6" t="str">
        <f t="shared" si="0"/>
        <v>Click HGNC</v>
      </c>
      <c r="E16" s="7">
        <v>615302</v>
      </c>
      <c r="F16" s="6" t="str">
        <f t="shared" si="1"/>
        <v>Click OMIM</v>
      </c>
      <c r="G16" s="7" t="s">
        <v>65</v>
      </c>
      <c r="H16" s="5" t="s">
        <v>21</v>
      </c>
      <c r="I16" s="5"/>
      <c r="J16" s="5"/>
      <c r="K16" s="5"/>
      <c r="L16" s="5"/>
      <c r="M16" s="5"/>
      <c r="N16" s="5"/>
      <c r="O16" s="5"/>
      <c r="P16" s="5"/>
      <c r="Q16" s="5"/>
      <c r="R16" s="9"/>
      <c r="S16" s="1" t="str">
        <f t="shared" si="2"/>
        <v/>
      </c>
      <c r="T16" s="1" t="str">
        <f t="shared" si="3"/>
        <v/>
      </c>
      <c r="U16" s="1" t="str">
        <f t="shared" si="4"/>
        <v/>
      </c>
      <c r="V16" s="1" t="str">
        <f t="shared" si="5"/>
        <v/>
      </c>
      <c r="W16" s="1" t="str">
        <f t="shared" si="6"/>
        <v/>
      </c>
      <c r="X16" s="1" t="str">
        <f t="shared" si="7"/>
        <v/>
      </c>
      <c r="Y16" s="1" t="str">
        <f t="shared" si="8"/>
        <v/>
      </c>
      <c r="Z16" s="1" t="str">
        <f t="shared" si="9"/>
        <v/>
      </c>
      <c r="AA16" s="1" t="str">
        <f t="shared" si="10"/>
        <v/>
      </c>
      <c r="AB16" s="1" t="str">
        <f t="shared" si="11"/>
        <v/>
      </c>
      <c r="AC16" s="1" t="str">
        <f t="shared" si="12"/>
        <v>Gene:ADAT3&amp;HGNC:25151&amp;OMIM:615302&amp;UserInfo:Mental retardation, autosomal recessive 36&amp;UserType:</v>
      </c>
      <c r="AD16" s="1" t="str">
        <f t="shared" si="13"/>
        <v/>
      </c>
    </row>
    <row r="17" spans="1:30" ht="12" customHeight="1" x14ac:dyDescent="0.2">
      <c r="A17" s="5" t="s">
        <v>70</v>
      </c>
      <c r="B17" s="5"/>
      <c r="C17" s="5" t="s">
        <v>71</v>
      </c>
      <c r="D17" s="6" t="str">
        <f t="shared" si="0"/>
        <v>Click HGNC</v>
      </c>
      <c r="E17" s="7">
        <v>604110</v>
      </c>
      <c r="F17" s="6" t="str">
        <f t="shared" si="1"/>
        <v>Click OMIM</v>
      </c>
      <c r="G17" s="7" t="s">
        <v>72</v>
      </c>
      <c r="H17" s="5" t="s">
        <v>21</v>
      </c>
      <c r="I17" s="5"/>
      <c r="J17" s="5"/>
      <c r="K17" s="5"/>
      <c r="L17" s="5"/>
      <c r="M17" s="5" t="s">
        <v>22</v>
      </c>
      <c r="N17" s="5"/>
      <c r="O17" s="5"/>
      <c r="P17" s="5"/>
      <c r="Q17" s="5"/>
      <c r="R17" s="9"/>
      <c r="S17" s="1" t="str">
        <f t="shared" si="2"/>
        <v/>
      </c>
      <c r="T17" s="1" t="str">
        <f t="shared" si="3"/>
        <v/>
      </c>
      <c r="U17" s="1" t="str">
        <f t="shared" si="4"/>
        <v/>
      </c>
      <c r="V17" s="1" t="str">
        <f t="shared" si="5"/>
        <v/>
      </c>
      <c r="W17" s="1" t="str">
        <f t="shared" si="6"/>
        <v>RetardPlusCerebAbnorm;</v>
      </c>
      <c r="X17" s="1" t="str">
        <f t="shared" si="7"/>
        <v/>
      </c>
      <c r="Y17" s="1" t="str">
        <f t="shared" si="8"/>
        <v/>
      </c>
      <c r="Z17" s="1" t="str">
        <f t="shared" si="9"/>
        <v/>
      </c>
      <c r="AA17" s="1" t="str">
        <f t="shared" si="10"/>
        <v/>
      </c>
      <c r="AB17" s="1" t="str">
        <f t="shared" si="11"/>
        <v/>
      </c>
      <c r="AC17" s="1" t="str">
        <f t="shared" si="12"/>
        <v>Gene:ADGRG1&amp;HGNC:4512&amp;OMIM:604110&amp;UserInfo:Polymicrogyria, bilateral frontoparietal ; Polymicrogyria, bilateral perisylvian&amp;UserType:RetardPlusCerebAbnorm;</v>
      </c>
      <c r="AD17" s="1" t="str">
        <f t="shared" si="13"/>
        <v>RetardPlusCerebAbnorm;</v>
      </c>
    </row>
    <row r="18" spans="1:30" ht="12" customHeight="1" x14ac:dyDescent="0.2">
      <c r="A18" s="5" t="s">
        <v>73</v>
      </c>
      <c r="B18" s="5"/>
      <c r="C18" s="5" t="s">
        <v>74</v>
      </c>
      <c r="D18" s="6" t="str">
        <f t="shared" si="0"/>
        <v>Click HGNC</v>
      </c>
      <c r="E18" s="7">
        <v>102750</v>
      </c>
      <c r="F18" s="6" t="str">
        <f t="shared" si="1"/>
        <v>Click OMIM</v>
      </c>
      <c r="G18" s="7" t="s">
        <v>75</v>
      </c>
      <c r="H18" s="5" t="s">
        <v>21</v>
      </c>
      <c r="I18" s="5"/>
      <c r="J18" s="5"/>
      <c r="K18" s="8" t="s">
        <v>29</v>
      </c>
      <c r="L18" s="8" t="s">
        <v>29</v>
      </c>
      <c r="M18" s="5"/>
      <c r="N18" s="5"/>
      <c r="O18" s="5" t="s">
        <v>22</v>
      </c>
      <c r="P18" s="5"/>
      <c r="Q18" s="5"/>
      <c r="R18" s="9"/>
      <c r="S18" s="1" t="str">
        <f t="shared" si="2"/>
        <v/>
      </c>
      <c r="T18" s="1" t="str">
        <f t="shared" si="3"/>
        <v/>
      </c>
      <c r="U18" s="1" t="str">
        <f t="shared" si="4"/>
        <v>NonSyndrRetard;</v>
      </c>
      <c r="V18" s="1" t="str">
        <f t="shared" si="5"/>
        <v>SyndrRetard;</v>
      </c>
      <c r="W18" s="1" t="str">
        <f t="shared" si="6"/>
        <v/>
      </c>
      <c r="X18" s="1" t="str">
        <f t="shared" si="7"/>
        <v/>
      </c>
      <c r="Y18" s="1" t="str">
        <f t="shared" si="8"/>
        <v>Metabolism;</v>
      </c>
      <c r="Z18" s="1" t="str">
        <f t="shared" si="9"/>
        <v/>
      </c>
      <c r="AA18" s="1" t="str">
        <f t="shared" si="10"/>
        <v/>
      </c>
      <c r="AB18" s="1" t="str">
        <f t="shared" si="11"/>
        <v/>
      </c>
      <c r="AC18" s="1" t="str">
        <f t="shared" si="12"/>
        <v>Gene:ADK&amp;HGNC:257&amp;OMIM:102750&amp;UserInfo:Hypermethioninemia due to adenosine kinase deficiency&amp;UserType:NonSyndrRetard;SyndrRetard;Metabolism;</v>
      </c>
      <c r="AD18" s="1" t="str">
        <f t="shared" si="13"/>
        <v>NonSyndrRetard;SyndrRetard;Metabolism;</v>
      </c>
    </row>
    <row r="19" spans="1:30" ht="12" customHeight="1" x14ac:dyDescent="0.2">
      <c r="A19" s="5" t="s">
        <v>76</v>
      </c>
      <c r="B19" s="5"/>
      <c r="C19" s="5" t="s">
        <v>77</v>
      </c>
      <c r="D19" s="6" t="str">
        <f t="shared" si="0"/>
        <v>Click HGNC</v>
      </c>
      <c r="E19" s="7">
        <v>611386</v>
      </c>
      <c r="F19" s="6" t="str">
        <f t="shared" si="1"/>
        <v>Click OMIM</v>
      </c>
      <c r="G19" s="7" t="s">
        <v>78</v>
      </c>
      <c r="H19" s="5" t="s">
        <v>21</v>
      </c>
      <c r="I19" s="5"/>
      <c r="J19" s="5"/>
      <c r="K19" s="5"/>
      <c r="L19" s="5"/>
      <c r="M19" s="5"/>
      <c r="N19" s="5"/>
      <c r="O19" s="5"/>
      <c r="P19" s="5"/>
      <c r="Q19" s="5"/>
      <c r="R19" s="9"/>
      <c r="S19" s="1" t="str">
        <f t="shared" si="2"/>
        <v/>
      </c>
      <c r="T19" s="1" t="str">
        <f t="shared" si="3"/>
        <v/>
      </c>
      <c r="U19" s="1" t="str">
        <f t="shared" si="4"/>
        <v/>
      </c>
      <c r="V19" s="1" t="str">
        <f t="shared" si="5"/>
        <v/>
      </c>
      <c r="W19" s="1" t="str">
        <f t="shared" si="6"/>
        <v/>
      </c>
      <c r="X19" s="1" t="str">
        <f t="shared" si="7"/>
        <v/>
      </c>
      <c r="Y19" s="1" t="str">
        <f t="shared" si="8"/>
        <v/>
      </c>
      <c r="Z19" s="1" t="str">
        <f t="shared" si="9"/>
        <v/>
      </c>
      <c r="AA19" s="1" t="str">
        <f t="shared" si="10"/>
        <v/>
      </c>
      <c r="AB19" s="1" t="str">
        <f t="shared" si="11"/>
        <v/>
      </c>
      <c r="AC19" s="1" t="str">
        <f t="shared" si="12"/>
        <v>Gene:ADNP&amp;HGNC:15766&amp;OMIM:611386&amp;UserInfo:Helsmoortel-van der Aa syndrome&amp;UserType:</v>
      </c>
      <c r="AD19" s="1" t="str">
        <f t="shared" si="13"/>
        <v/>
      </c>
    </row>
    <row r="20" spans="1:30" ht="12" customHeight="1" x14ac:dyDescent="0.2">
      <c r="A20" s="5" t="s">
        <v>79</v>
      </c>
      <c r="B20" s="5"/>
      <c r="C20" s="5" t="s">
        <v>80</v>
      </c>
      <c r="D20" s="6" t="str">
        <f t="shared" si="0"/>
        <v>Click HGNC</v>
      </c>
      <c r="E20" s="7">
        <v>608222</v>
      </c>
      <c r="F20" s="6" t="str">
        <f t="shared" si="1"/>
        <v>Click OMIM</v>
      </c>
      <c r="G20" s="7" t="s">
        <v>81</v>
      </c>
      <c r="H20" s="5" t="s">
        <v>21</v>
      </c>
      <c r="I20" s="5"/>
      <c r="J20" s="5"/>
      <c r="K20" s="5"/>
      <c r="L20" s="5"/>
      <c r="M20" s="5"/>
      <c r="N20" s="8" t="s">
        <v>29</v>
      </c>
      <c r="O20" s="5" t="s">
        <v>22</v>
      </c>
      <c r="P20" s="5"/>
      <c r="Q20" s="5"/>
      <c r="R20" s="9"/>
      <c r="S20" s="1" t="str">
        <f t="shared" si="2"/>
        <v/>
      </c>
      <c r="T20" s="1" t="str">
        <f t="shared" si="3"/>
        <v/>
      </c>
      <c r="U20" s="1" t="str">
        <f t="shared" si="4"/>
        <v/>
      </c>
      <c r="V20" s="1" t="str">
        <f t="shared" si="5"/>
        <v/>
      </c>
      <c r="W20" s="1" t="str">
        <f t="shared" si="6"/>
        <v/>
      </c>
      <c r="X20" s="1" t="str">
        <f t="shared" si="7"/>
        <v>Encephalo;</v>
      </c>
      <c r="Y20" s="1" t="str">
        <f t="shared" si="8"/>
        <v>Metabolism;</v>
      </c>
      <c r="Z20" s="1" t="str">
        <f t="shared" si="9"/>
        <v/>
      </c>
      <c r="AA20" s="1" t="str">
        <f t="shared" si="10"/>
        <v/>
      </c>
      <c r="AB20" s="1" t="str">
        <f t="shared" si="11"/>
        <v/>
      </c>
      <c r="AC20" s="1" t="str">
        <f t="shared" si="12"/>
        <v>Gene:ADSL&amp;HGNC:291&amp;OMIM:608222&amp;UserInfo:Adenylosuccinase deficiency&amp;UserType:Encephalo;Metabolism;</v>
      </c>
      <c r="AD20" s="1" t="str">
        <f t="shared" si="13"/>
        <v>Encephalo;Metabolism;</v>
      </c>
    </row>
    <row r="21" spans="1:30" ht="12" customHeight="1" x14ac:dyDescent="0.2">
      <c r="A21" s="5" t="s">
        <v>82</v>
      </c>
      <c r="B21" s="5"/>
      <c r="C21" s="5" t="s">
        <v>83</v>
      </c>
      <c r="D21" s="6" t="str">
        <f t="shared" si="0"/>
        <v>Click HGNC</v>
      </c>
      <c r="E21" s="7">
        <v>300806</v>
      </c>
      <c r="F21" s="6" t="str">
        <f t="shared" si="1"/>
        <v>Click OMIM</v>
      </c>
      <c r="G21" s="7" t="s">
        <v>84</v>
      </c>
      <c r="H21" s="5" t="s">
        <v>21</v>
      </c>
      <c r="I21" s="5"/>
      <c r="J21" s="5"/>
      <c r="K21" s="5" t="s">
        <v>22</v>
      </c>
      <c r="L21" s="5"/>
      <c r="M21" s="5"/>
      <c r="N21" s="5"/>
      <c r="O21" s="5"/>
      <c r="P21" s="5"/>
      <c r="Q21" s="5"/>
      <c r="R21" s="9"/>
      <c r="S21" s="1" t="str">
        <f t="shared" si="2"/>
        <v/>
      </c>
      <c r="T21" s="1" t="str">
        <f t="shared" si="3"/>
        <v/>
      </c>
      <c r="U21" s="1" t="str">
        <f t="shared" si="4"/>
        <v>NonSyndrRetard;</v>
      </c>
      <c r="V21" s="1" t="str">
        <f t="shared" si="5"/>
        <v/>
      </c>
      <c r="W21" s="1" t="str">
        <f t="shared" si="6"/>
        <v/>
      </c>
      <c r="X21" s="1" t="str">
        <f t="shared" si="7"/>
        <v/>
      </c>
      <c r="Y21" s="1" t="str">
        <f t="shared" si="8"/>
        <v/>
      </c>
      <c r="Z21" s="1" t="str">
        <f t="shared" si="9"/>
        <v/>
      </c>
      <c r="AA21" s="1" t="str">
        <f t="shared" si="10"/>
        <v/>
      </c>
      <c r="AB21" s="1" t="str">
        <f t="shared" si="11"/>
        <v/>
      </c>
      <c r="AC21" s="1" t="str">
        <f t="shared" si="12"/>
        <v>Gene:AFF2&amp;HGNC:3776&amp;OMIM:300806&amp;UserInfo:Mental retardation, X-linked, FRAXE type&amp;UserType:NonSyndrRetard;</v>
      </c>
      <c r="AD21" s="1" t="str">
        <f t="shared" si="13"/>
        <v>NonSyndrRetard;</v>
      </c>
    </row>
    <row r="22" spans="1:30" ht="12" customHeight="1" x14ac:dyDescent="0.2">
      <c r="A22" s="5" t="s">
        <v>85</v>
      </c>
      <c r="B22" s="5"/>
      <c r="C22" s="5" t="s">
        <v>86</v>
      </c>
      <c r="D22" s="6" t="str">
        <f t="shared" si="0"/>
        <v>Click HGNC</v>
      </c>
      <c r="E22" s="7">
        <v>613228</v>
      </c>
      <c r="F22" s="6" t="str">
        <f t="shared" si="1"/>
        <v>Click OMIM</v>
      </c>
      <c r="G22" s="7" t="s">
        <v>87</v>
      </c>
      <c r="H22" s="5" t="s">
        <v>21</v>
      </c>
      <c r="I22" s="5"/>
      <c r="J22" s="5"/>
      <c r="K22" s="5"/>
      <c r="L22" s="8" t="s">
        <v>29</v>
      </c>
      <c r="M22" s="5"/>
      <c r="N22" s="5"/>
      <c r="O22" s="5" t="s">
        <v>22</v>
      </c>
      <c r="P22" s="5"/>
      <c r="Q22" s="5"/>
      <c r="R22" s="9"/>
      <c r="S22" s="1" t="str">
        <f t="shared" si="2"/>
        <v/>
      </c>
      <c r="T22" s="1" t="str">
        <f t="shared" si="3"/>
        <v/>
      </c>
      <c r="U22" s="1" t="str">
        <f t="shared" si="4"/>
        <v/>
      </c>
      <c r="V22" s="1" t="str">
        <f t="shared" si="5"/>
        <v>SyndrRetard;</v>
      </c>
      <c r="W22" s="1" t="str">
        <f t="shared" si="6"/>
        <v/>
      </c>
      <c r="X22" s="1" t="str">
        <f t="shared" si="7"/>
        <v/>
      </c>
      <c r="Y22" s="1" t="str">
        <f t="shared" si="8"/>
        <v>Metabolism;</v>
      </c>
      <c r="Z22" s="1" t="str">
        <f t="shared" si="9"/>
        <v/>
      </c>
      <c r="AA22" s="1" t="str">
        <f t="shared" si="10"/>
        <v/>
      </c>
      <c r="AB22" s="1" t="str">
        <f t="shared" si="11"/>
        <v/>
      </c>
      <c r="AC22" s="1" t="str">
        <f t="shared" si="12"/>
        <v>Gene:AGA&amp;HGNC:318&amp;OMIM:613228&amp;UserInfo:Aspartylglucosaminuria&amp;UserType:SyndrRetard;Metabolism;</v>
      </c>
      <c r="AD22" s="1" t="str">
        <f t="shared" si="13"/>
        <v>SyndrRetard;Metabolism;</v>
      </c>
    </row>
    <row r="23" spans="1:30" ht="12" customHeight="1" x14ac:dyDescent="0.2">
      <c r="A23" s="5" t="s">
        <v>88</v>
      </c>
      <c r="B23" s="5"/>
      <c r="C23" s="5" t="s">
        <v>89</v>
      </c>
      <c r="D23" s="6" t="str">
        <f t="shared" si="0"/>
        <v>Click HGNC</v>
      </c>
      <c r="E23" s="7">
        <v>606229</v>
      </c>
      <c r="F23" s="6" t="str">
        <f t="shared" si="1"/>
        <v>Click OMIM</v>
      </c>
      <c r="G23" s="7" t="s">
        <v>20</v>
      </c>
      <c r="H23" s="5" t="s">
        <v>21</v>
      </c>
      <c r="I23" s="5"/>
      <c r="J23" s="5"/>
      <c r="K23" s="5"/>
      <c r="L23" s="5"/>
      <c r="M23" s="5"/>
      <c r="N23" s="5"/>
      <c r="O23" s="5"/>
      <c r="P23" s="5"/>
      <c r="Q23" s="5"/>
      <c r="R23" s="9"/>
      <c r="S23" s="1" t="str">
        <f t="shared" si="2"/>
        <v/>
      </c>
      <c r="T23" s="1" t="str">
        <f t="shared" si="3"/>
        <v/>
      </c>
      <c r="U23" s="1" t="str">
        <f t="shared" si="4"/>
        <v/>
      </c>
      <c r="V23" s="1" t="str">
        <f t="shared" si="5"/>
        <v/>
      </c>
      <c r="W23" s="1" t="str">
        <f t="shared" si="6"/>
        <v/>
      </c>
      <c r="X23" s="1" t="str">
        <f t="shared" si="7"/>
        <v/>
      </c>
      <c r="Y23" s="1" t="str">
        <f t="shared" si="8"/>
        <v/>
      </c>
      <c r="Z23" s="1" t="str">
        <f t="shared" si="9"/>
        <v/>
      </c>
      <c r="AA23" s="1" t="str">
        <f t="shared" si="10"/>
        <v/>
      </c>
      <c r="AB23" s="1" t="str">
        <f t="shared" si="11"/>
        <v/>
      </c>
      <c r="AC23" s="1" t="str">
        <f t="shared" si="12"/>
        <v>Gene:AGO2&amp;HGNC:3263&amp;OMIM:606229&amp;UserInfo:No OMIM phenotype&amp;UserType:</v>
      </c>
      <c r="AD23" s="1" t="str">
        <f t="shared" si="13"/>
        <v/>
      </c>
    </row>
    <row r="24" spans="1:30" ht="12" customHeight="1" x14ac:dyDescent="0.2">
      <c r="A24" s="5" t="s">
        <v>90</v>
      </c>
      <c r="B24" s="5"/>
      <c r="C24" s="5" t="s">
        <v>91</v>
      </c>
      <c r="D24" s="6" t="str">
        <f t="shared" si="0"/>
        <v>Click HGNC</v>
      </c>
      <c r="E24" s="7">
        <v>603100</v>
      </c>
      <c r="F24" s="6" t="str">
        <f t="shared" si="1"/>
        <v>Click OMIM</v>
      </c>
      <c r="G24" s="7" t="s">
        <v>92</v>
      </c>
      <c r="H24" s="5" t="s">
        <v>21</v>
      </c>
      <c r="I24" s="5"/>
      <c r="J24" s="5"/>
      <c r="K24" s="5"/>
      <c r="L24" s="5" t="s">
        <v>22</v>
      </c>
      <c r="M24" s="5"/>
      <c r="N24" s="5"/>
      <c r="O24" s="5" t="s">
        <v>22</v>
      </c>
      <c r="P24" s="5" t="s">
        <v>22</v>
      </c>
      <c r="Q24" s="5"/>
      <c r="R24" s="9"/>
      <c r="S24" s="1" t="str">
        <f t="shared" si="2"/>
        <v/>
      </c>
      <c r="T24" s="1" t="str">
        <f t="shared" si="3"/>
        <v/>
      </c>
      <c r="U24" s="1" t="str">
        <f t="shared" si="4"/>
        <v/>
      </c>
      <c r="V24" s="1" t="str">
        <f t="shared" si="5"/>
        <v>SyndrRetard;</v>
      </c>
      <c r="W24" s="1" t="str">
        <f t="shared" si="6"/>
        <v/>
      </c>
      <c r="X24" s="1" t="str">
        <f t="shared" si="7"/>
        <v/>
      </c>
      <c r="Y24" s="1" t="str">
        <f t="shared" si="8"/>
        <v>Metabolism;</v>
      </c>
      <c r="Z24" s="1" t="str">
        <f t="shared" si="9"/>
        <v>NonRetardButSyndr;</v>
      </c>
      <c r="AA24" s="1" t="str">
        <f t="shared" si="10"/>
        <v/>
      </c>
      <c r="AB24" s="1" t="str">
        <f t="shared" si="11"/>
        <v/>
      </c>
      <c r="AC24" s="1" t="str">
        <f t="shared" si="12"/>
        <v>Gene:AGPAT2&amp;HGNC:325&amp;OMIM:603100&amp;UserInfo:Lipodystrophy, congenital generalized, type 1&amp;UserType:SyndrRetard;Metabolism;NonRetardButSyndr;</v>
      </c>
      <c r="AD24" s="1" t="str">
        <f t="shared" si="13"/>
        <v>SyndrRetard;Metabolism;NonRetardButSyndr;</v>
      </c>
    </row>
    <row r="25" spans="1:30" ht="12" customHeight="1" x14ac:dyDescent="0.2">
      <c r="A25" s="5" t="s">
        <v>93</v>
      </c>
      <c r="B25" s="5"/>
      <c r="C25" s="5" t="s">
        <v>94</v>
      </c>
      <c r="D25" s="6" t="str">
        <f t="shared" si="0"/>
        <v>Click HGNC</v>
      </c>
      <c r="E25" s="7">
        <v>180960</v>
      </c>
      <c r="F25" s="6" t="str">
        <f t="shared" si="1"/>
        <v>Click OMIM</v>
      </c>
      <c r="G25" s="7" t="s">
        <v>95</v>
      </c>
      <c r="H25" s="5" t="s">
        <v>21</v>
      </c>
      <c r="I25" s="5"/>
      <c r="J25" s="5"/>
      <c r="K25" s="8" t="s">
        <v>29</v>
      </c>
      <c r="L25" s="5"/>
      <c r="M25" s="5"/>
      <c r="N25" s="8" t="s">
        <v>29</v>
      </c>
      <c r="O25" s="5" t="s">
        <v>22</v>
      </c>
      <c r="P25" s="5"/>
      <c r="Q25" s="5"/>
      <c r="R25" s="9"/>
      <c r="S25" s="1" t="str">
        <f t="shared" si="2"/>
        <v/>
      </c>
      <c r="T25" s="1" t="str">
        <f t="shared" si="3"/>
        <v/>
      </c>
      <c r="U25" s="1" t="str">
        <f t="shared" si="4"/>
        <v>NonSyndrRetard;</v>
      </c>
      <c r="V25" s="1" t="str">
        <f t="shared" si="5"/>
        <v/>
      </c>
      <c r="W25" s="1" t="str">
        <f t="shared" si="6"/>
        <v/>
      </c>
      <c r="X25" s="1" t="str">
        <f t="shared" si="7"/>
        <v>Encephalo;</v>
      </c>
      <c r="Y25" s="1" t="str">
        <f t="shared" si="8"/>
        <v>Metabolism;</v>
      </c>
      <c r="Z25" s="1" t="str">
        <f t="shared" si="9"/>
        <v/>
      </c>
      <c r="AA25" s="1" t="str">
        <f t="shared" si="10"/>
        <v/>
      </c>
      <c r="AB25" s="1" t="str">
        <f t="shared" si="11"/>
        <v/>
      </c>
      <c r="AC25" s="1" t="str">
        <f t="shared" si="12"/>
        <v>Gene:AHCY&amp;HGNC:343&amp;OMIM:180960&amp;UserInfo:Hypermethioninemia with deficiency of S-adenosylhomocysteine hydrolase&amp;UserType:NonSyndrRetard;Encephalo;Metabolism;</v>
      </c>
      <c r="AD25" s="1" t="str">
        <f t="shared" si="13"/>
        <v>NonSyndrRetard;Encephalo;Metabolism;</v>
      </c>
    </row>
    <row r="26" spans="1:30" ht="12" customHeight="1" x14ac:dyDescent="0.2">
      <c r="A26" s="5" t="s">
        <v>96</v>
      </c>
      <c r="B26" s="5"/>
      <c r="C26" s="5" t="s">
        <v>97</v>
      </c>
      <c r="D26" s="6" t="str">
        <f t="shared" si="0"/>
        <v>Click HGNC</v>
      </c>
      <c r="E26" s="7">
        <v>615790</v>
      </c>
      <c r="F26" s="6" t="str">
        <f t="shared" si="1"/>
        <v>Click OMIM</v>
      </c>
      <c r="G26" s="7" t="s">
        <v>98</v>
      </c>
      <c r="H26" s="5" t="s">
        <v>21</v>
      </c>
      <c r="I26" s="5"/>
      <c r="J26" s="5"/>
      <c r="K26" s="5"/>
      <c r="L26" s="5" t="s">
        <v>22</v>
      </c>
      <c r="M26" s="5"/>
      <c r="N26" s="5"/>
      <c r="O26" s="5"/>
      <c r="P26" s="5"/>
      <c r="Q26" s="5"/>
      <c r="R26" s="9"/>
      <c r="S26" s="1" t="str">
        <f t="shared" si="2"/>
        <v/>
      </c>
      <c r="T26" s="1" t="str">
        <f t="shared" si="3"/>
        <v/>
      </c>
      <c r="U26" s="1" t="str">
        <f t="shared" si="4"/>
        <v/>
      </c>
      <c r="V26" s="1" t="str">
        <f t="shared" si="5"/>
        <v>SyndrRetard;</v>
      </c>
      <c r="W26" s="1" t="str">
        <f t="shared" si="6"/>
        <v/>
      </c>
      <c r="X26" s="1" t="str">
        <f t="shared" si="7"/>
        <v/>
      </c>
      <c r="Y26" s="1" t="str">
        <f t="shared" si="8"/>
        <v/>
      </c>
      <c r="Z26" s="1" t="str">
        <f t="shared" si="9"/>
        <v/>
      </c>
      <c r="AA26" s="1" t="str">
        <f t="shared" si="10"/>
        <v/>
      </c>
      <c r="AB26" s="1" t="str">
        <f t="shared" si="11"/>
        <v/>
      </c>
      <c r="AC26" s="1" t="str">
        <f t="shared" si="12"/>
        <v>Gene:AHDC1&amp;HGNC:25230&amp;OMIM:615790&amp;UserInfo:Xia-Gibbs syndrome&amp;UserType:SyndrRetard;</v>
      </c>
      <c r="AD26" s="1" t="str">
        <f t="shared" si="13"/>
        <v>SyndrRetard;</v>
      </c>
    </row>
    <row r="27" spans="1:30" ht="12" customHeight="1" x14ac:dyDescent="0.2">
      <c r="A27" s="5" t="s">
        <v>99</v>
      </c>
      <c r="B27" s="5"/>
      <c r="C27" s="5" t="s">
        <v>100</v>
      </c>
      <c r="D27" s="6" t="str">
        <f t="shared" si="0"/>
        <v>Click HGNC</v>
      </c>
      <c r="E27" s="7">
        <v>608894</v>
      </c>
      <c r="F27" s="6" t="str">
        <f t="shared" si="1"/>
        <v>Click OMIM</v>
      </c>
      <c r="G27" s="7" t="s">
        <v>101</v>
      </c>
      <c r="H27" s="5" t="s">
        <v>21</v>
      </c>
      <c r="I27" s="5"/>
      <c r="J27" s="5"/>
      <c r="K27" s="5"/>
      <c r="L27" s="5" t="s">
        <v>22</v>
      </c>
      <c r="M27" s="5" t="s">
        <v>22</v>
      </c>
      <c r="N27" s="5"/>
      <c r="O27" s="5"/>
      <c r="P27" s="5"/>
      <c r="Q27" s="5"/>
      <c r="R27" s="9"/>
      <c r="S27" s="1" t="str">
        <f t="shared" si="2"/>
        <v/>
      </c>
      <c r="T27" s="1" t="str">
        <f t="shared" si="3"/>
        <v/>
      </c>
      <c r="U27" s="1" t="str">
        <f t="shared" si="4"/>
        <v/>
      </c>
      <c r="V27" s="1" t="str">
        <f t="shared" si="5"/>
        <v>SyndrRetard;</v>
      </c>
      <c r="W27" s="1" t="str">
        <f t="shared" si="6"/>
        <v>RetardPlusCerebAbnorm;</v>
      </c>
      <c r="X27" s="1" t="str">
        <f t="shared" si="7"/>
        <v/>
      </c>
      <c r="Y27" s="1" t="str">
        <f t="shared" si="8"/>
        <v/>
      </c>
      <c r="Z27" s="1" t="str">
        <f t="shared" si="9"/>
        <v/>
      </c>
      <c r="AA27" s="1" t="str">
        <f t="shared" si="10"/>
        <v/>
      </c>
      <c r="AB27" s="1" t="str">
        <f t="shared" si="11"/>
        <v/>
      </c>
      <c r="AC27" s="1" t="str">
        <f t="shared" si="12"/>
        <v>Gene:AHI1&amp;HGNC:21575&amp;OMIM:608894&amp;UserInfo:Joubert syndrome-3&amp;UserType:SyndrRetard;RetardPlusCerebAbnorm;</v>
      </c>
      <c r="AD27" s="1" t="str">
        <f t="shared" si="13"/>
        <v>SyndrRetard;RetardPlusCerebAbnorm;</v>
      </c>
    </row>
    <row r="28" spans="1:30" ht="12" customHeight="1" x14ac:dyDescent="0.2">
      <c r="A28" s="5" t="s">
        <v>102</v>
      </c>
      <c r="B28" s="5"/>
      <c r="C28" s="5" t="s">
        <v>103</v>
      </c>
      <c r="D28" s="6" t="str">
        <f t="shared" si="0"/>
        <v>Click HGNC</v>
      </c>
      <c r="E28" s="7">
        <v>300169</v>
      </c>
      <c r="F28" s="6" t="str">
        <f t="shared" si="1"/>
        <v>Click OMIM</v>
      </c>
      <c r="G28" s="7" t="s">
        <v>104</v>
      </c>
      <c r="H28" s="5" t="s">
        <v>21</v>
      </c>
      <c r="I28" s="5"/>
      <c r="J28" s="5"/>
      <c r="K28" s="5"/>
      <c r="L28" s="5"/>
      <c r="M28" s="5"/>
      <c r="N28" s="8" t="s">
        <v>29</v>
      </c>
      <c r="O28" s="5" t="s">
        <v>22</v>
      </c>
      <c r="P28" s="5"/>
      <c r="Q28" s="5"/>
      <c r="R28" s="9"/>
      <c r="S28" s="1" t="str">
        <f t="shared" si="2"/>
        <v/>
      </c>
      <c r="T28" s="1" t="str">
        <f t="shared" si="3"/>
        <v/>
      </c>
      <c r="U28" s="1" t="str">
        <f t="shared" si="4"/>
        <v/>
      </c>
      <c r="V28" s="1" t="str">
        <f t="shared" si="5"/>
        <v/>
      </c>
      <c r="W28" s="1" t="str">
        <f t="shared" si="6"/>
        <v/>
      </c>
      <c r="X28" s="1" t="str">
        <f t="shared" si="7"/>
        <v>Encephalo;</v>
      </c>
      <c r="Y28" s="1" t="str">
        <f t="shared" si="8"/>
        <v>Metabolism;</v>
      </c>
      <c r="Z28" s="1" t="str">
        <f t="shared" si="9"/>
        <v/>
      </c>
      <c r="AA28" s="1" t="str">
        <f t="shared" si="10"/>
        <v/>
      </c>
      <c r="AB28" s="1" t="str">
        <f t="shared" si="11"/>
        <v/>
      </c>
      <c r="AC28" s="1" t="str">
        <f t="shared" si="12"/>
        <v>Gene:AIFM1&amp;HGNC:8768&amp;OMIM:300169&amp;UserInfo:Combined oxidative phosphorylation deficiency 6 ; Cowchock syndrome ; Deafness, X-linked 5&amp;UserType:Encephalo;Metabolism;</v>
      </c>
      <c r="AD28" s="1" t="str">
        <f t="shared" si="13"/>
        <v>Encephalo;Metabolism;</v>
      </c>
    </row>
    <row r="29" spans="1:30" ht="12" customHeight="1" x14ac:dyDescent="0.2">
      <c r="A29" s="5" t="s">
        <v>105</v>
      </c>
      <c r="B29" s="5"/>
      <c r="C29" s="5" t="s">
        <v>106</v>
      </c>
      <c r="D29" s="6" t="str">
        <f t="shared" si="0"/>
        <v>Click HGNC</v>
      </c>
      <c r="E29" s="7">
        <v>603605</v>
      </c>
      <c r="F29" s="6" t="str">
        <f t="shared" si="1"/>
        <v>Click OMIM</v>
      </c>
      <c r="G29" s="7" t="s">
        <v>107</v>
      </c>
      <c r="H29" s="5" t="s">
        <v>21</v>
      </c>
      <c r="I29" s="5"/>
      <c r="J29" s="5"/>
      <c r="K29" s="5" t="s">
        <v>22</v>
      </c>
      <c r="L29" s="5" t="s">
        <v>22</v>
      </c>
      <c r="M29" s="5" t="s">
        <v>22</v>
      </c>
      <c r="N29" s="5"/>
      <c r="O29" s="5"/>
      <c r="P29" s="5"/>
      <c r="Q29" s="5"/>
      <c r="R29" s="9"/>
      <c r="S29" s="1" t="str">
        <f t="shared" si="2"/>
        <v/>
      </c>
      <c r="T29" s="1" t="str">
        <f t="shared" si="3"/>
        <v/>
      </c>
      <c r="U29" s="1" t="str">
        <f t="shared" si="4"/>
        <v>NonSyndrRetard;</v>
      </c>
      <c r="V29" s="1" t="str">
        <f t="shared" si="5"/>
        <v>SyndrRetard;</v>
      </c>
      <c r="W29" s="1" t="str">
        <f t="shared" si="6"/>
        <v>RetardPlusCerebAbnorm;</v>
      </c>
      <c r="X29" s="1" t="str">
        <f t="shared" si="7"/>
        <v/>
      </c>
      <c r="Y29" s="1" t="str">
        <f t="shared" si="8"/>
        <v/>
      </c>
      <c r="Z29" s="1" t="str">
        <f t="shared" si="9"/>
        <v/>
      </c>
      <c r="AA29" s="1" t="str">
        <f t="shared" si="10"/>
        <v/>
      </c>
      <c r="AB29" s="1" t="str">
        <f t="shared" si="11"/>
        <v/>
      </c>
      <c r="AC29" s="1" t="str">
        <f t="shared" si="12"/>
        <v>Gene:AIMP1&amp;HGNC:10648&amp;OMIM:603605&amp;UserInfo:Leukodystrophy, hypomyelinating, 3&amp;UserType:NonSyndrRetard;SyndrRetard;RetardPlusCerebAbnorm;</v>
      </c>
      <c r="AD29" s="1" t="str">
        <f t="shared" si="13"/>
        <v>NonSyndrRetard;SyndrRetard;RetardPlusCerebAbnorm;</v>
      </c>
    </row>
    <row r="30" spans="1:30" ht="12" customHeight="1" x14ac:dyDescent="0.2">
      <c r="A30" s="5" t="s">
        <v>108</v>
      </c>
      <c r="B30" s="5"/>
      <c r="C30" s="5" t="s">
        <v>109</v>
      </c>
      <c r="D30" s="6" t="str">
        <f t="shared" si="0"/>
        <v>Click HGNC</v>
      </c>
      <c r="E30" s="7">
        <v>611223</v>
      </c>
      <c r="F30" s="6" t="str">
        <f t="shared" si="1"/>
        <v>Click OMIM</v>
      </c>
      <c r="G30" s="7" t="s">
        <v>110</v>
      </c>
      <c r="H30" s="5" t="s">
        <v>21</v>
      </c>
      <c r="I30" s="5"/>
      <c r="J30" s="5"/>
      <c r="K30" s="5"/>
      <c r="L30" s="5" t="s">
        <v>22</v>
      </c>
      <c r="M30" s="5" t="s">
        <v>22</v>
      </c>
      <c r="N30" s="5"/>
      <c r="O30" s="5"/>
      <c r="P30" s="5"/>
      <c r="Q30" s="5"/>
      <c r="R30" s="9"/>
      <c r="S30" s="1" t="str">
        <f t="shared" si="2"/>
        <v/>
      </c>
      <c r="T30" s="1" t="str">
        <f t="shared" si="3"/>
        <v/>
      </c>
      <c r="U30" s="1" t="str">
        <f t="shared" si="4"/>
        <v/>
      </c>
      <c r="V30" s="1" t="str">
        <f t="shared" si="5"/>
        <v>SyndrRetard;</v>
      </c>
      <c r="W30" s="1" t="str">
        <f t="shared" si="6"/>
        <v>RetardPlusCerebAbnorm;</v>
      </c>
      <c r="X30" s="1" t="str">
        <f t="shared" si="7"/>
        <v/>
      </c>
      <c r="Y30" s="1" t="str">
        <f t="shared" si="8"/>
        <v/>
      </c>
      <c r="Z30" s="1" t="str">
        <f t="shared" si="9"/>
        <v/>
      </c>
      <c r="AA30" s="1" t="str">
        <f t="shared" si="10"/>
        <v/>
      </c>
      <c r="AB30" s="1" t="str">
        <f t="shared" si="11"/>
        <v/>
      </c>
      <c r="AC30" s="1" t="str">
        <f t="shared" si="12"/>
        <v>Gene:AKT3&amp;HGNC:393&amp;OMIM:611223&amp;UserInfo:Megalencephaly-polymicrogyria-polydactyly-hydrocephalus syndrome 2&amp;UserType:SyndrRetard;RetardPlusCerebAbnorm;</v>
      </c>
      <c r="AD30" s="1" t="str">
        <f t="shared" si="13"/>
        <v>SyndrRetard;RetardPlusCerebAbnorm;</v>
      </c>
    </row>
    <row r="31" spans="1:30" ht="12" customHeight="1" x14ac:dyDescent="0.2">
      <c r="A31" s="5" t="s">
        <v>111</v>
      </c>
      <c r="B31" s="5"/>
      <c r="C31" s="5" t="s">
        <v>112</v>
      </c>
      <c r="D31" s="6" t="str">
        <f t="shared" si="0"/>
        <v>Click HGNC</v>
      </c>
      <c r="E31" s="7">
        <v>138250</v>
      </c>
      <c r="F31" s="6" t="str">
        <f t="shared" si="1"/>
        <v>Click OMIM</v>
      </c>
      <c r="G31" s="7" t="s">
        <v>113</v>
      </c>
      <c r="H31" s="5" t="s">
        <v>21</v>
      </c>
      <c r="I31" s="5"/>
      <c r="J31" s="5"/>
      <c r="K31" s="5"/>
      <c r="L31" s="5" t="s">
        <v>22</v>
      </c>
      <c r="M31" s="5"/>
      <c r="N31" s="5"/>
      <c r="O31" s="5"/>
      <c r="P31" s="5"/>
      <c r="Q31" s="5"/>
      <c r="R31" s="9"/>
      <c r="S31" s="1" t="str">
        <f t="shared" si="2"/>
        <v/>
      </c>
      <c r="T31" s="1" t="str">
        <f t="shared" si="3"/>
        <v/>
      </c>
      <c r="U31" s="1" t="str">
        <f t="shared" si="4"/>
        <v/>
      </c>
      <c r="V31" s="1" t="str">
        <f t="shared" si="5"/>
        <v>SyndrRetard;</v>
      </c>
      <c r="W31" s="1" t="str">
        <f t="shared" si="6"/>
        <v/>
      </c>
      <c r="X31" s="1" t="str">
        <f t="shared" si="7"/>
        <v/>
      </c>
      <c r="Y31" s="1" t="str">
        <f t="shared" si="8"/>
        <v/>
      </c>
      <c r="Z31" s="1" t="str">
        <f t="shared" si="9"/>
        <v/>
      </c>
      <c r="AA31" s="1" t="str">
        <f t="shared" si="10"/>
        <v/>
      </c>
      <c r="AB31" s="1" t="str">
        <f t="shared" si="11"/>
        <v/>
      </c>
      <c r="AC31" s="1" t="str">
        <f t="shared" si="12"/>
        <v>Gene:ALDH18A1&amp;HGNC:9722&amp;OMIM:138250&amp;UserInfo:Cutis laxa, autosomal dominant 3 ; Cutis laxa, autosomal recessive, type IIIA ; Spastic paraplegia 9A, autosomal dominant ; Spastic paraplegia 9B, autosomal recessive&amp;UserType:SyndrRetard;</v>
      </c>
      <c r="AD31" s="1" t="str">
        <f t="shared" si="13"/>
        <v>SyndrRetard;</v>
      </c>
    </row>
    <row r="32" spans="1:30" ht="12" customHeight="1" x14ac:dyDescent="0.2">
      <c r="A32" s="5" t="s">
        <v>114</v>
      </c>
      <c r="B32" s="5"/>
      <c r="C32" s="5" t="s">
        <v>115</v>
      </c>
      <c r="D32" s="6" t="str">
        <f t="shared" si="0"/>
        <v>Click HGNC</v>
      </c>
      <c r="E32" s="7">
        <v>609523</v>
      </c>
      <c r="F32" s="6" t="str">
        <f t="shared" si="1"/>
        <v>Click OMIM</v>
      </c>
      <c r="G32" s="7" t="s">
        <v>116</v>
      </c>
      <c r="H32" s="5" t="s">
        <v>21</v>
      </c>
      <c r="I32" s="5"/>
      <c r="J32" s="5"/>
      <c r="K32" s="5"/>
      <c r="L32" s="5" t="s">
        <v>22</v>
      </c>
      <c r="M32" s="5"/>
      <c r="N32" s="5"/>
      <c r="O32" s="5"/>
      <c r="P32" s="5"/>
      <c r="Q32" s="5"/>
      <c r="R32" s="9"/>
      <c r="S32" s="1" t="str">
        <f t="shared" si="2"/>
        <v/>
      </c>
      <c r="T32" s="1" t="str">
        <f t="shared" si="3"/>
        <v/>
      </c>
      <c r="U32" s="1" t="str">
        <f t="shared" si="4"/>
        <v/>
      </c>
      <c r="V32" s="1" t="str">
        <f t="shared" si="5"/>
        <v>SyndrRetard;</v>
      </c>
      <c r="W32" s="1" t="str">
        <f t="shared" si="6"/>
        <v/>
      </c>
      <c r="X32" s="1" t="str">
        <f t="shared" si="7"/>
        <v/>
      </c>
      <c r="Y32" s="1" t="str">
        <f t="shared" si="8"/>
        <v/>
      </c>
      <c r="Z32" s="1" t="str">
        <f t="shared" si="9"/>
        <v/>
      </c>
      <c r="AA32" s="1" t="str">
        <f t="shared" si="10"/>
        <v/>
      </c>
      <c r="AB32" s="1" t="str">
        <f t="shared" si="11"/>
        <v/>
      </c>
      <c r="AC32" s="1" t="str">
        <f t="shared" si="12"/>
        <v>Gene:ALDH3A2&amp;HGNC:403&amp;OMIM:609523&amp;UserInfo:Sjogren-Larsson syndrome&amp;UserType:SyndrRetard;</v>
      </c>
      <c r="AD32" s="1" t="str">
        <f t="shared" si="13"/>
        <v>SyndrRetard;</v>
      </c>
    </row>
    <row r="33" spans="1:30" ht="12" customHeight="1" x14ac:dyDescent="0.2">
      <c r="A33" s="5" t="s">
        <v>117</v>
      </c>
      <c r="B33" s="5"/>
      <c r="C33" s="5" t="s">
        <v>118</v>
      </c>
      <c r="D33" s="6" t="str">
        <f t="shared" si="0"/>
        <v>Click HGNC</v>
      </c>
      <c r="E33" s="7">
        <v>606811</v>
      </c>
      <c r="F33" s="6" t="str">
        <f t="shared" si="1"/>
        <v>Click OMIM</v>
      </c>
      <c r="G33" s="7" t="s">
        <v>119</v>
      </c>
      <c r="H33" s="5" t="s">
        <v>21</v>
      </c>
      <c r="I33" s="5"/>
      <c r="J33" s="5"/>
      <c r="K33" s="8" t="s">
        <v>29</v>
      </c>
      <c r="L33" s="5"/>
      <c r="M33" s="11"/>
      <c r="N33" s="5"/>
      <c r="O33" s="5" t="s">
        <v>22</v>
      </c>
      <c r="P33" s="5"/>
      <c r="Q33" s="5"/>
      <c r="R33" s="9"/>
      <c r="S33" s="1" t="str">
        <f t="shared" si="2"/>
        <v/>
      </c>
      <c r="T33" s="1" t="str">
        <f t="shared" si="3"/>
        <v/>
      </c>
      <c r="U33" s="1" t="str">
        <f t="shared" si="4"/>
        <v>NonSyndrRetard;</v>
      </c>
      <c r="V33" s="1" t="str">
        <f t="shared" si="5"/>
        <v/>
      </c>
      <c r="W33" s="1" t="str">
        <f t="shared" si="6"/>
        <v/>
      </c>
      <c r="X33" s="1" t="str">
        <f t="shared" si="7"/>
        <v/>
      </c>
      <c r="Y33" s="1" t="str">
        <f t="shared" si="8"/>
        <v>Metabolism;</v>
      </c>
      <c r="Z33" s="1" t="str">
        <f t="shared" si="9"/>
        <v/>
      </c>
      <c r="AA33" s="1" t="str">
        <f t="shared" si="10"/>
        <v/>
      </c>
      <c r="AB33" s="1" t="str">
        <f t="shared" si="11"/>
        <v/>
      </c>
      <c r="AC33" s="1" t="str">
        <f t="shared" si="12"/>
        <v>Gene:ALDH4A1&amp;HGNC:406&amp;OMIM:606811&amp;UserInfo:Hyperprolinemia, type II&amp;UserType:NonSyndrRetard;Metabolism;</v>
      </c>
      <c r="AD33" s="1" t="str">
        <f t="shared" si="13"/>
        <v>NonSyndrRetard;Metabolism;</v>
      </c>
    </row>
    <row r="34" spans="1:30" ht="12" customHeight="1" x14ac:dyDescent="0.2">
      <c r="A34" s="5" t="s">
        <v>120</v>
      </c>
      <c r="B34" s="5"/>
      <c r="C34" s="5" t="s">
        <v>121</v>
      </c>
      <c r="D34" s="6" t="str">
        <f t="shared" si="0"/>
        <v>Click HGNC</v>
      </c>
      <c r="E34" s="7">
        <v>610045</v>
      </c>
      <c r="F34" s="6" t="str">
        <f t="shared" si="1"/>
        <v>Click OMIM</v>
      </c>
      <c r="G34" s="7" t="s">
        <v>122</v>
      </c>
      <c r="H34" s="5" t="s">
        <v>21</v>
      </c>
      <c r="I34" s="5"/>
      <c r="J34" s="5"/>
      <c r="K34" s="8" t="s">
        <v>29</v>
      </c>
      <c r="L34" s="5"/>
      <c r="M34" s="11"/>
      <c r="N34" s="8" t="s">
        <v>29</v>
      </c>
      <c r="O34" s="5" t="s">
        <v>22</v>
      </c>
      <c r="P34" s="5"/>
      <c r="Q34" s="5"/>
      <c r="R34" s="9"/>
      <c r="S34" s="1" t="str">
        <f t="shared" si="2"/>
        <v/>
      </c>
      <c r="T34" s="1" t="str">
        <f t="shared" si="3"/>
        <v/>
      </c>
      <c r="U34" s="1" t="str">
        <f t="shared" si="4"/>
        <v>NonSyndrRetard;</v>
      </c>
      <c r="V34" s="1" t="str">
        <f t="shared" si="5"/>
        <v/>
      </c>
      <c r="W34" s="1" t="str">
        <f t="shared" si="6"/>
        <v/>
      </c>
      <c r="X34" s="1" t="str">
        <f t="shared" si="7"/>
        <v>Encephalo;</v>
      </c>
      <c r="Y34" s="1" t="str">
        <f t="shared" si="8"/>
        <v>Metabolism;</v>
      </c>
      <c r="Z34" s="1" t="str">
        <f t="shared" si="9"/>
        <v/>
      </c>
      <c r="AA34" s="1" t="str">
        <f t="shared" si="10"/>
        <v/>
      </c>
      <c r="AB34" s="1" t="str">
        <f t="shared" si="11"/>
        <v/>
      </c>
      <c r="AC34" s="1" t="str">
        <f t="shared" si="12"/>
        <v>Gene:ALDH5A1&amp;HGNC:408&amp;OMIM:610045&amp;UserInfo:Succinic semialdehyde dehydrogenase deficiency&amp;UserType:NonSyndrRetard;Encephalo;Metabolism;</v>
      </c>
      <c r="AD34" s="1" t="str">
        <f t="shared" si="13"/>
        <v>NonSyndrRetard;Encephalo;Metabolism;</v>
      </c>
    </row>
    <row r="35" spans="1:30" ht="12" customHeight="1" x14ac:dyDescent="0.2">
      <c r="A35" s="5" t="s">
        <v>123</v>
      </c>
      <c r="B35" s="5"/>
      <c r="C35" s="5" t="s">
        <v>124</v>
      </c>
      <c r="D35" s="6" t="str">
        <f t="shared" si="0"/>
        <v>Click HGNC</v>
      </c>
      <c r="E35" s="7">
        <v>107323</v>
      </c>
      <c r="F35" s="6" t="str">
        <f t="shared" si="1"/>
        <v>Click OMIM</v>
      </c>
      <c r="G35" s="7" t="s">
        <v>125</v>
      </c>
      <c r="H35" s="5"/>
      <c r="I35" s="5"/>
      <c r="J35" s="5"/>
      <c r="K35" s="5" t="s">
        <v>29</v>
      </c>
      <c r="L35" s="5"/>
      <c r="M35" s="5"/>
      <c r="N35" s="5" t="s">
        <v>29</v>
      </c>
      <c r="O35" s="5"/>
      <c r="P35" s="5"/>
      <c r="Q35" s="5"/>
      <c r="R35" s="9"/>
      <c r="S35" s="1" t="str">
        <f t="shared" si="2"/>
        <v/>
      </c>
      <c r="T35" s="1" t="str">
        <f t="shared" si="3"/>
        <v/>
      </c>
      <c r="U35" s="1" t="str">
        <f t="shared" si="4"/>
        <v>NonSyndrRetard;</v>
      </c>
      <c r="V35" s="1" t="str">
        <f t="shared" si="5"/>
        <v/>
      </c>
      <c r="W35" s="1" t="str">
        <f t="shared" si="6"/>
        <v/>
      </c>
      <c r="X35" s="1" t="str">
        <f t="shared" si="7"/>
        <v>Encephalo;</v>
      </c>
      <c r="Y35" s="1" t="str">
        <f t="shared" si="8"/>
        <v/>
      </c>
      <c r="Z35" s="1" t="str">
        <f t="shared" si="9"/>
        <v/>
      </c>
      <c r="AA35" s="1" t="str">
        <f t="shared" si="10"/>
        <v/>
      </c>
      <c r="AB35" s="1" t="str">
        <f t="shared" si="11"/>
        <v/>
      </c>
      <c r="AC35" s="1" t="str">
        <f t="shared" si="12"/>
        <v>Gene:ALDH7A1&amp;HGNC:877&amp;OMIM:107323&amp;UserInfo:Epilepsy, pyridoxine-dependent&amp;UserType:NonSyndrRetard;Encephalo;</v>
      </c>
      <c r="AD35" s="1" t="str">
        <f t="shared" si="13"/>
        <v>NonSyndrRetard;Encephalo;</v>
      </c>
    </row>
    <row r="36" spans="1:30" ht="12" customHeight="1" x14ac:dyDescent="0.2">
      <c r="A36" s="5" t="s">
        <v>126</v>
      </c>
      <c r="B36" s="5"/>
      <c r="C36" s="5" t="s">
        <v>127</v>
      </c>
      <c r="D36" s="6" t="str">
        <f t="shared" si="0"/>
        <v>Click HGNC</v>
      </c>
      <c r="E36" s="7">
        <v>605907</v>
      </c>
      <c r="F36" s="6" t="str">
        <f t="shared" si="1"/>
        <v>Click OMIM</v>
      </c>
      <c r="G36" s="7" t="s">
        <v>128</v>
      </c>
      <c r="H36" s="5" t="s">
        <v>21</v>
      </c>
      <c r="I36" s="5"/>
      <c r="J36" s="5"/>
      <c r="K36" s="5"/>
      <c r="L36" s="5" t="s">
        <v>22</v>
      </c>
      <c r="M36" s="11"/>
      <c r="N36" s="5" t="s">
        <v>22</v>
      </c>
      <c r="O36" s="5" t="s">
        <v>22</v>
      </c>
      <c r="P36" s="5"/>
      <c r="Q36" s="5"/>
      <c r="R36" s="9"/>
      <c r="S36" s="1" t="str">
        <f t="shared" si="2"/>
        <v/>
      </c>
      <c r="T36" s="1" t="str">
        <f t="shared" si="3"/>
        <v/>
      </c>
      <c r="U36" s="1" t="str">
        <f t="shared" si="4"/>
        <v/>
      </c>
      <c r="V36" s="1" t="str">
        <f t="shared" si="5"/>
        <v>SyndrRetard;</v>
      </c>
      <c r="W36" s="1" t="str">
        <f t="shared" si="6"/>
        <v/>
      </c>
      <c r="X36" s="1" t="str">
        <f t="shared" si="7"/>
        <v>Encephalo;</v>
      </c>
      <c r="Y36" s="1" t="str">
        <f t="shared" si="8"/>
        <v>Metabolism;</v>
      </c>
      <c r="Z36" s="1" t="str">
        <f t="shared" si="9"/>
        <v/>
      </c>
      <c r="AA36" s="1" t="str">
        <f t="shared" si="10"/>
        <v/>
      </c>
      <c r="AB36" s="1" t="str">
        <f t="shared" si="11"/>
        <v/>
      </c>
      <c r="AC36" s="1" t="str">
        <f t="shared" si="12"/>
        <v>Gene:ALG1&amp;HGNC:18294&amp;OMIM:605907&amp;UserInfo:Congenital disorder of glycosylation, type Ik&amp;UserType:SyndrRetard;Encephalo;Metabolism;</v>
      </c>
      <c r="AD36" s="1" t="str">
        <f t="shared" si="13"/>
        <v>SyndrRetard;Encephalo;Metabolism;</v>
      </c>
    </row>
    <row r="37" spans="1:30" ht="12" customHeight="1" x14ac:dyDescent="0.2">
      <c r="A37" s="5" t="s">
        <v>129</v>
      </c>
      <c r="B37" s="5"/>
      <c r="C37" s="5" t="s">
        <v>130</v>
      </c>
      <c r="D37" s="6" t="str">
        <f t="shared" si="0"/>
        <v>Click HGNC</v>
      </c>
      <c r="E37" s="7">
        <v>607144</v>
      </c>
      <c r="F37" s="6" t="str">
        <f t="shared" si="1"/>
        <v>Click OMIM</v>
      </c>
      <c r="G37" s="7" t="s">
        <v>131</v>
      </c>
      <c r="H37" s="5" t="s">
        <v>21</v>
      </c>
      <c r="I37" s="5"/>
      <c r="J37" s="5"/>
      <c r="K37" s="5"/>
      <c r="L37" s="5" t="s">
        <v>22</v>
      </c>
      <c r="M37" s="11"/>
      <c r="N37" s="5"/>
      <c r="O37" s="5" t="s">
        <v>22</v>
      </c>
      <c r="P37" s="5"/>
      <c r="Q37" s="5"/>
      <c r="R37" s="9"/>
      <c r="S37" s="1" t="str">
        <f t="shared" si="2"/>
        <v/>
      </c>
      <c r="T37" s="1" t="str">
        <f t="shared" si="3"/>
        <v/>
      </c>
      <c r="U37" s="1" t="str">
        <f t="shared" si="4"/>
        <v/>
      </c>
      <c r="V37" s="1" t="str">
        <f t="shared" si="5"/>
        <v>SyndrRetard;</v>
      </c>
      <c r="W37" s="1" t="str">
        <f t="shared" si="6"/>
        <v/>
      </c>
      <c r="X37" s="1" t="str">
        <f t="shared" si="7"/>
        <v/>
      </c>
      <c r="Y37" s="1" t="str">
        <f t="shared" si="8"/>
        <v>Metabolism;</v>
      </c>
      <c r="Z37" s="1" t="str">
        <f t="shared" si="9"/>
        <v/>
      </c>
      <c r="AA37" s="1" t="str">
        <f t="shared" si="10"/>
        <v/>
      </c>
      <c r="AB37" s="1" t="str">
        <f t="shared" si="11"/>
        <v/>
      </c>
      <c r="AC37" s="1" t="str">
        <f t="shared" si="12"/>
        <v>Gene:ALG12&amp;HGNC:19358&amp;OMIM:607144&amp;UserInfo:Congenital disorder of glycosylation, type Ig&amp;UserType:SyndrRetard;Metabolism;</v>
      </c>
      <c r="AD37" s="1" t="str">
        <f t="shared" si="13"/>
        <v>SyndrRetard;Metabolism;</v>
      </c>
    </row>
    <row r="38" spans="1:30" ht="12" customHeight="1" x14ac:dyDescent="0.2">
      <c r="A38" s="5" t="s">
        <v>132</v>
      </c>
      <c r="B38" s="5"/>
      <c r="C38" s="5" t="s">
        <v>133</v>
      </c>
      <c r="D38" s="6" t="str">
        <f t="shared" si="0"/>
        <v>Click HGNC</v>
      </c>
      <c r="E38" s="7">
        <v>300776</v>
      </c>
      <c r="F38" s="6" t="str">
        <f t="shared" si="1"/>
        <v>Click OMIM</v>
      </c>
      <c r="G38" s="7" t="s">
        <v>134</v>
      </c>
      <c r="H38" s="5" t="s">
        <v>21</v>
      </c>
      <c r="I38" s="5"/>
      <c r="J38" s="5"/>
      <c r="K38" s="5" t="s">
        <v>22</v>
      </c>
      <c r="L38" s="5"/>
      <c r="M38" s="11"/>
      <c r="N38" s="5" t="s">
        <v>22</v>
      </c>
      <c r="O38" s="5" t="s">
        <v>29</v>
      </c>
      <c r="P38" s="5"/>
      <c r="Q38" s="5"/>
      <c r="R38" s="9"/>
      <c r="S38" s="1" t="str">
        <f t="shared" si="2"/>
        <v/>
      </c>
      <c r="T38" s="1" t="str">
        <f t="shared" si="3"/>
        <v/>
      </c>
      <c r="U38" s="1" t="str">
        <f t="shared" si="4"/>
        <v>NonSyndrRetard;</v>
      </c>
      <c r="V38" s="1" t="str">
        <f t="shared" si="5"/>
        <v/>
      </c>
      <c r="W38" s="1" t="str">
        <f t="shared" si="6"/>
        <v/>
      </c>
      <c r="X38" s="1" t="str">
        <f t="shared" si="7"/>
        <v>Encephalo;</v>
      </c>
      <c r="Y38" s="1" t="str">
        <f t="shared" si="8"/>
        <v>Metabolism;</v>
      </c>
      <c r="Z38" s="1" t="str">
        <f t="shared" si="9"/>
        <v/>
      </c>
      <c r="AA38" s="1" t="str">
        <f t="shared" si="10"/>
        <v/>
      </c>
      <c r="AB38" s="1" t="str">
        <f t="shared" si="11"/>
        <v/>
      </c>
      <c r="AC38" s="1" t="str">
        <f t="shared" si="12"/>
        <v>Gene:ALG13&amp;HGNC:30881&amp;OMIM:300776&amp;UserInfo:Epileptic encephalopathy, early infantile, 36&amp;UserType:NonSyndrRetard;Encephalo;Metabolism;</v>
      </c>
      <c r="AD38" s="1" t="str">
        <f t="shared" si="13"/>
        <v>NonSyndrRetard;Encephalo;Metabolism;</v>
      </c>
    </row>
    <row r="39" spans="1:30" ht="12" customHeight="1" x14ac:dyDescent="0.2">
      <c r="A39" s="5" t="s">
        <v>135</v>
      </c>
      <c r="B39" s="5"/>
      <c r="C39" s="5" t="s">
        <v>136</v>
      </c>
      <c r="D39" s="6" t="str">
        <f t="shared" si="0"/>
        <v>Click HGNC</v>
      </c>
      <c r="E39" s="7">
        <v>607905</v>
      </c>
      <c r="F39" s="6" t="str">
        <f t="shared" si="1"/>
        <v>Click OMIM</v>
      </c>
      <c r="G39" s="7" t="s">
        <v>137</v>
      </c>
      <c r="H39" s="5" t="s">
        <v>21</v>
      </c>
      <c r="I39" s="5"/>
      <c r="J39" s="5"/>
      <c r="K39" s="5"/>
      <c r="L39" s="5" t="s">
        <v>22</v>
      </c>
      <c r="M39" s="11"/>
      <c r="N39" s="5" t="s">
        <v>22</v>
      </c>
      <c r="O39" s="5" t="s">
        <v>22</v>
      </c>
      <c r="P39" s="5"/>
      <c r="Q39" s="5"/>
      <c r="R39" s="9"/>
      <c r="S39" s="1" t="str">
        <f t="shared" si="2"/>
        <v/>
      </c>
      <c r="T39" s="1" t="str">
        <f t="shared" si="3"/>
        <v/>
      </c>
      <c r="U39" s="1" t="str">
        <f t="shared" si="4"/>
        <v/>
      </c>
      <c r="V39" s="1" t="str">
        <f t="shared" si="5"/>
        <v>SyndrRetard;</v>
      </c>
      <c r="W39" s="1" t="str">
        <f t="shared" si="6"/>
        <v/>
      </c>
      <c r="X39" s="1" t="str">
        <f t="shared" si="7"/>
        <v>Encephalo;</v>
      </c>
      <c r="Y39" s="1" t="str">
        <f t="shared" si="8"/>
        <v>Metabolism;</v>
      </c>
      <c r="Z39" s="1" t="str">
        <f t="shared" si="9"/>
        <v/>
      </c>
      <c r="AA39" s="1" t="str">
        <f t="shared" si="10"/>
        <v/>
      </c>
      <c r="AB39" s="1" t="str">
        <f t="shared" si="11"/>
        <v/>
      </c>
      <c r="AC39" s="1" t="str">
        <f t="shared" si="12"/>
        <v>Gene:ALG2&amp;HGNC:23159&amp;OMIM:607905&amp;UserInfo:?Congenital disorder of glycosylation, type Ii ; Myasthenic syndrome, congenital, 14, with tubular aggregates&amp;UserType:SyndrRetard;Encephalo;Metabolism;</v>
      </c>
      <c r="AD39" s="1" t="str">
        <f t="shared" si="13"/>
        <v>SyndrRetard;Encephalo;Metabolism;</v>
      </c>
    </row>
    <row r="40" spans="1:30" ht="12" customHeight="1" x14ac:dyDescent="0.2">
      <c r="A40" s="5" t="s">
        <v>138</v>
      </c>
      <c r="B40" s="5"/>
      <c r="C40" s="5" t="s">
        <v>139</v>
      </c>
      <c r="D40" s="6" t="str">
        <f t="shared" si="0"/>
        <v>Click HGNC</v>
      </c>
      <c r="E40" s="7">
        <v>608750</v>
      </c>
      <c r="F40" s="6" t="str">
        <f t="shared" si="1"/>
        <v>Click OMIM</v>
      </c>
      <c r="G40" s="7" t="s">
        <v>140</v>
      </c>
      <c r="H40" s="5" t="s">
        <v>21</v>
      </c>
      <c r="I40" s="5"/>
      <c r="J40" s="5"/>
      <c r="K40" s="5"/>
      <c r="L40" s="5" t="s">
        <v>22</v>
      </c>
      <c r="M40" s="11"/>
      <c r="N40" s="5" t="s">
        <v>22</v>
      </c>
      <c r="O40" s="5" t="s">
        <v>22</v>
      </c>
      <c r="P40" s="5"/>
      <c r="Q40" s="5"/>
      <c r="R40" s="9"/>
      <c r="S40" s="1" t="str">
        <f t="shared" si="2"/>
        <v/>
      </c>
      <c r="T40" s="1" t="str">
        <f t="shared" si="3"/>
        <v/>
      </c>
      <c r="U40" s="1" t="str">
        <f t="shared" si="4"/>
        <v/>
      </c>
      <c r="V40" s="1" t="str">
        <f t="shared" si="5"/>
        <v>SyndrRetard;</v>
      </c>
      <c r="W40" s="1" t="str">
        <f t="shared" si="6"/>
        <v/>
      </c>
      <c r="X40" s="1" t="str">
        <f t="shared" si="7"/>
        <v>Encephalo;</v>
      </c>
      <c r="Y40" s="1" t="str">
        <f t="shared" si="8"/>
        <v>Metabolism;</v>
      </c>
      <c r="Z40" s="1" t="str">
        <f t="shared" si="9"/>
        <v/>
      </c>
      <c r="AA40" s="1" t="str">
        <f t="shared" si="10"/>
        <v/>
      </c>
      <c r="AB40" s="1" t="str">
        <f t="shared" si="11"/>
        <v/>
      </c>
      <c r="AC40" s="1" t="str">
        <f t="shared" si="12"/>
        <v>Gene:ALG3&amp;HGNC:23056&amp;OMIM:608750&amp;UserInfo:Congenital disorder of glycosylation, type Id&amp;UserType:SyndrRetard;Encephalo;Metabolism;</v>
      </c>
      <c r="AD40" s="1" t="str">
        <f t="shared" si="13"/>
        <v>SyndrRetard;Encephalo;Metabolism;</v>
      </c>
    </row>
    <row r="41" spans="1:30" ht="12" customHeight="1" x14ac:dyDescent="0.2">
      <c r="A41" s="5" t="s">
        <v>141</v>
      </c>
      <c r="B41" s="5"/>
      <c r="C41" s="5" t="s">
        <v>142</v>
      </c>
      <c r="D41" s="6" t="str">
        <f t="shared" si="0"/>
        <v>Click HGNC</v>
      </c>
      <c r="E41" s="7">
        <v>604566</v>
      </c>
      <c r="F41" s="6" t="str">
        <f t="shared" si="1"/>
        <v>Click OMIM</v>
      </c>
      <c r="G41" s="7" t="s">
        <v>143</v>
      </c>
      <c r="H41" s="5" t="s">
        <v>21</v>
      </c>
      <c r="I41" s="5"/>
      <c r="J41" s="5"/>
      <c r="K41" s="5"/>
      <c r="L41" s="5" t="s">
        <v>22</v>
      </c>
      <c r="M41" s="5"/>
      <c r="N41" s="5" t="s">
        <v>22</v>
      </c>
      <c r="O41" s="5" t="s">
        <v>22</v>
      </c>
      <c r="P41" s="5"/>
      <c r="Q41" s="5"/>
      <c r="R41" s="9"/>
      <c r="S41" s="1" t="str">
        <f t="shared" si="2"/>
        <v/>
      </c>
      <c r="T41" s="1" t="str">
        <f t="shared" si="3"/>
        <v/>
      </c>
      <c r="U41" s="1" t="str">
        <f t="shared" si="4"/>
        <v/>
      </c>
      <c r="V41" s="1" t="str">
        <f t="shared" si="5"/>
        <v>SyndrRetard;</v>
      </c>
      <c r="W41" s="1" t="str">
        <f t="shared" si="6"/>
        <v/>
      </c>
      <c r="X41" s="1" t="str">
        <f t="shared" si="7"/>
        <v>Encephalo;</v>
      </c>
      <c r="Y41" s="1" t="str">
        <f t="shared" si="8"/>
        <v>Metabolism;</v>
      </c>
      <c r="Z41" s="1" t="str">
        <f t="shared" si="9"/>
        <v/>
      </c>
      <c r="AA41" s="1" t="str">
        <f t="shared" si="10"/>
        <v/>
      </c>
      <c r="AB41" s="1" t="str">
        <f t="shared" si="11"/>
        <v/>
      </c>
      <c r="AC41" s="1" t="str">
        <f t="shared" si="12"/>
        <v>Gene:ALG6&amp;HGNC:23157&amp;OMIM:604566&amp;UserInfo:Congenital disorder of glycosylation, type Ic&amp;UserType:SyndrRetard;Encephalo;Metabolism;</v>
      </c>
      <c r="AD41" s="1" t="str">
        <f t="shared" si="13"/>
        <v>SyndrRetard;Encephalo;Metabolism;</v>
      </c>
    </row>
    <row r="42" spans="1:30" ht="12" customHeight="1" x14ac:dyDescent="0.2">
      <c r="A42" s="5" t="s">
        <v>144</v>
      </c>
      <c r="B42" s="5"/>
      <c r="C42" s="5" t="s">
        <v>145</v>
      </c>
      <c r="D42" s="6" t="str">
        <f t="shared" si="0"/>
        <v>Click HGNC</v>
      </c>
      <c r="E42" s="7">
        <v>606941</v>
      </c>
      <c r="F42" s="6" t="str">
        <f t="shared" si="1"/>
        <v>Click OMIM</v>
      </c>
      <c r="G42" s="7" t="s">
        <v>146</v>
      </c>
      <c r="H42" s="5" t="s">
        <v>21</v>
      </c>
      <c r="I42" s="5"/>
      <c r="J42" s="5"/>
      <c r="K42" s="5"/>
      <c r="L42" s="5" t="s">
        <v>22</v>
      </c>
      <c r="M42" s="5"/>
      <c r="N42" s="5"/>
      <c r="O42" s="5" t="s">
        <v>22</v>
      </c>
      <c r="P42" s="5"/>
      <c r="Q42" s="5"/>
      <c r="R42" s="9"/>
      <c r="S42" s="1" t="str">
        <f t="shared" si="2"/>
        <v/>
      </c>
      <c r="T42" s="1" t="str">
        <f t="shared" si="3"/>
        <v/>
      </c>
      <c r="U42" s="1" t="str">
        <f t="shared" si="4"/>
        <v/>
      </c>
      <c r="V42" s="1" t="str">
        <f t="shared" si="5"/>
        <v>SyndrRetard;</v>
      </c>
      <c r="W42" s="1" t="str">
        <f t="shared" si="6"/>
        <v/>
      </c>
      <c r="X42" s="1" t="str">
        <f t="shared" si="7"/>
        <v/>
      </c>
      <c r="Y42" s="1" t="str">
        <f t="shared" si="8"/>
        <v>Metabolism;</v>
      </c>
      <c r="Z42" s="1" t="str">
        <f t="shared" si="9"/>
        <v/>
      </c>
      <c r="AA42" s="1" t="str">
        <f t="shared" si="10"/>
        <v/>
      </c>
      <c r="AB42" s="1" t="str">
        <f t="shared" si="11"/>
        <v/>
      </c>
      <c r="AC42" s="1" t="str">
        <f t="shared" si="12"/>
        <v>Gene:ALG9&amp;HGNC:15672&amp;OMIM:606941&amp;UserInfo:Congenital disorder of glycosylation, type Il ; Gillessen-Kaesbach-Nishimura syndrome&amp;UserType:SyndrRetard;Metabolism;</v>
      </c>
      <c r="AD42" s="1" t="str">
        <f t="shared" si="13"/>
        <v>SyndrRetard;Metabolism;</v>
      </c>
    </row>
    <row r="43" spans="1:30" ht="12" customHeight="1" x14ac:dyDescent="0.2">
      <c r="A43" s="12" t="s">
        <v>147</v>
      </c>
      <c r="B43" s="12"/>
      <c r="C43" s="5" t="s">
        <v>148</v>
      </c>
      <c r="D43" s="6" t="str">
        <f t="shared" si="0"/>
        <v>Click HGNC</v>
      </c>
      <c r="E43" s="7">
        <v>606844</v>
      </c>
      <c r="F43" s="6" t="str">
        <f t="shared" si="1"/>
        <v>Click OMIM</v>
      </c>
      <c r="G43" s="7" t="s">
        <v>149</v>
      </c>
      <c r="H43" s="5"/>
      <c r="I43" s="5"/>
      <c r="J43" s="5"/>
      <c r="K43" s="5"/>
      <c r="L43" s="5" t="s">
        <v>22</v>
      </c>
      <c r="M43" s="5"/>
      <c r="N43" s="5"/>
      <c r="O43" s="5"/>
      <c r="P43" s="5" t="s">
        <v>22</v>
      </c>
      <c r="Q43" s="5" t="s">
        <v>22</v>
      </c>
      <c r="R43" s="9"/>
      <c r="S43" s="1" t="str">
        <f t="shared" si="2"/>
        <v/>
      </c>
      <c r="T43" s="1" t="str">
        <f t="shared" si="3"/>
        <v/>
      </c>
      <c r="U43" s="1" t="str">
        <f t="shared" si="4"/>
        <v/>
      </c>
      <c r="V43" s="1" t="str">
        <f t="shared" si="5"/>
        <v>SyndrRetard;</v>
      </c>
      <c r="W43" s="1" t="str">
        <f t="shared" si="6"/>
        <v/>
      </c>
      <c r="X43" s="1" t="str">
        <f t="shared" si="7"/>
        <v/>
      </c>
      <c r="Y43" s="1" t="str">
        <f t="shared" si="8"/>
        <v/>
      </c>
      <c r="Z43" s="1" t="str">
        <f t="shared" si="9"/>
        <v>NonRetardButSyndr;</v>
      </c>
      <c r="AA43" s="1" t="str">
        <f t="shared" si="10"/>
        <v>Cardiopathy;</v>
      </c>
      <c r="AB43" s="1" t="str">
        <f t="shared" si="11"/>
        <v/>
      </c>
      <c r="AC43" s="1" t="str">
        <f t="shared" si="12"/>
        <v>Gene:ALMS1&amp;HGNC:428&amp;OMIM:606844&amp;UserInfo:Alstrom syndrome&amp;UserType:SyndrRetard;NonRetardButSyndr;Cardiopathy;</v>
      </c>
      <c r="AD43" s="1" t="str">
        <f t="shared" si="13"/>
        <v>SyndrRetard;NonRetardButSyndr;Cardiopathy;</v>
      </c>
    </row>
    <row r="44" spans="1:30" ht="12" customHeight="1" x14ac:dyDescent="0.2">
      <c r="A44" s="5" t="s">
        <v>150</v>
      </c>
      <c r="B44" s="5"/>
      <c r="C44" s="5" t="s">
        <v>151</v>
      </c>
      <c r="D44" s="6" t="str">
        <f t="shared" si="0"/>
        <v>Click HGNC</v>
      </c>
      <c r="E44" s="7">
        <v>171760</v>
      </c>
      <c r="F44" s="6" t="str">
        <f t="shared" si="1"/>
        <v>Click OMIM</v>
      </c>
      <c r="G44" s="7" t="s">
        <v>152</v>
      </c>
      <c r="H44" s="5"/>
      <c r="I44" s="5"/>
      <c r="J44" s="5"/>
      <c r="K44" s="5"/>
      <c r="L44" s="5" t="s">
        <v>22</v>
      </c>
      <c r="M44" s="5"/>
      <c r="N44" s="5"/>
      <c r="O44" s="5"/>
      <c r="P44" s="5" t="s">
        <v>22</v>
      </c>
      <c r="Q44" s="5"/>
      <c r="R44" s="9"/>
      <c r="S44" s="1" t="str">
        <f t="shared" si="2"/>
        <v/>
      </c>
      <c r="T44" s="1" t="str">
        <f t="shared" si="3"/>
        <v/>
      </c>
      <c r="U44" s="1" t="str">
        <f t="shared" si="4"/>
        <v/>
      </c>
      <c r="V44" s="1" t="str">
        <f t="shared" si="5"/>
        <v>SyndrRetard;</v>
      </c>
      <c r="W44" s="1" t="str">
        <f t="shared" si="6"/>
        <v/>
      </c>
      <c r="X44" s="1" t="str">
        <f t="shared" si="7"/>
        <v/>
      </c>
      <c r="Y44" s="1" t="str">
        <f t="shared" si="8"/>
        <v/>
      </c>
      <c r="Z44" s="1" t="str">
        <f t="shared" si="9"/>
        <v>NonRetardButSyndr;</v>
      </c>
      <c r="AA44" s="1" t="str">
        <f t="shared" si="10"/>
        <v/>
      </c>
      <c r="AB44" s="1" t="str">
        <f t="shared" si="11"/>
        <v/>
      </c>
      <c r="AC44" s="1" t="str">
        <f t="shared" si="12"/>
        <v>Gene:ALPL&amp;HGNC:438&amp;OMIM:171760&amp;UserInfo:Hypophosphatasia, adult ; Hypophosphatasia, childhood ; Hypophosphatasia, infantile ; Odontohypophosphatasia&amp;UserType:SyndrRetard;NonRetardButSyndr;</v>
      </c>
      <c r="AD44" s="1" t="str">
        <f t="shared" si="13"/>
        <v>SyndrRetard;NonRetardButSyndr;</v>
      </c>
    </row>
    <row r="45" spans="1:30" ht="12" customHeight="1" x14ac:dyDescent="0.2">
      <c r="A45" s="5" t="s">
        <v>153</v>
      </c>
      <c r="B45" s="5"/>
      <c r="C45" s="5" t="s">
        <v>154</v>
      </c>
      <c r="D45" s="6" t="str">
        <f t="shared" si="0"/>
        <v>Click HGNC</v>
      </c>
      <c r="E45" s="7">
        <v>601527</v>
      </c>
      <c r="F45" s="6" t="str">
        <f t="shared" si="1"/>
        <v>Click OMIM</v>
      </c>
      <c r="G45" s="7" t="s">
        <v>155</v>
      </c>
      <c r="H45" s="5" t="s">
        <v>21</v>
      </c>
      <c r="I45" s="5"/>
      <c r="J45" s="5"/>
      <c r="K45" s="5"/>
      <c r="L45" s="5" t="s">
        <v>22</v>
      </c>
      <c r="M45" s="5"/>
      <c r="N45" s="5"/>
      <c r="O45" s="5"/>
      <c r="P45" s="5" t="s">
        <v>22</v>
      </c>
      <c r="Q45" s="5"/>
      <c r="R45" s="9"/>
      <c r="S45" s="1" t="str">
        <f t="shared" si="2"/>
        <v/>
      </c>
      <c r="T45" s="1" t="str">
        <f t="shared" si="3"/>
        <v/>
      </c>
      <c r="U45" s="1" t="str">
        <f t="shared" si="4"/>
        <v/>
      </c>
      <c r="V45" s="1" t="str">
        <f t="shared" si="5"/>
        <v>SyndrRetard;</v>
      </c>
      <c r="W45" s="1" t="str">
        <f t="shared" si="6"/>
        <v/>
      </c>
      <c r="X45" s="1" t="str">
        <f t="shared" si="7"/>
        <v/>
      </c>
      <c r="Y45" s="1" t="str">
        <f t="shared" si="8"/>
        <v/>
      </c>
      <c r="Z45" s="1" t="str">
        <f t="shared" si="9"/>
        <v>NonRetardButSyndr;</v>
      </c>
      <c r="AA45" s="1" t="str">
        <f t="shared" si="10"/>
        <v/>
      </c>
      <c r="AB45" s="1" t="str">
        <f t="shared" si="11"/>
        <v/>
      </c>
      <c r="AC45" s="1" t="str">
        <f t="shared" si="12"/>
        <v>Gene:ALX1&amp;HGNC:1494&amp;OMIM:601527&amp;UserInfo:?Frontonasal dysplasia 3&amp;UserType:SyndrRetard;NonRetardButSyndr;</v>
      </c>
      <c r="AD45" s="1" t="str">
        <f t="shared" si="13"/>
        <v>SyndrRetard;NonRetardButSyndr;</v>
      </c>
    </row>
    <row r="46" spans="1:30" ht="12" customHeight="1" x14ac:dyDescent="0.2">
      <c r="A46" s="5" t="s">
        <v>156</v>
      </c>
      <c r="B46" s="5"/>
      <c r="C46" s="5" t="s">
        <v>157</v>
      </c>
      <c r="D46" s="6" t="str">
        <f t="shared" si="0"/>
        <v>Click HGNC</v>
      </c>
      <c r="E46" s="7">
        <v>605420</v>
      </c>
      <c r="F46" s="6" t="str">
        <f t="shared" si="1"/>
        <v>Click OMIM</v>
      </c>
      <c r="G46" s="7" t="s">
        <v>158</v>
      </c>
      <c r="H46" s="5" t="s">
        <v>21</v>
      </c>
      <c r="I46" s="5"/>
      <c r="J46" s="5"/>
      <c r="K46" s="5"/>
      <c r="L46" s="5" t="s">
        <v>22</v>
      </c>
      <c r="M46" s="5"/>
      <c r="N46" s="5"/>
      <c r="O46" s="5"/>
      <c r="P46" s="5" t="s">
        <v>22</v>
      </c>
      <c r="Q46" s="5"/>
      <c r="R46" s="9"/>
      <c r="S46" s="1" t="str">
        <f t="shared" si="2"/>
        <v/>
      </c>
      <c r="T46" s="1" t="str">
        <f t="shared" si="3"/>
        <v/>
      </c>
      <c r="U46" s="1" t="str">
        <f t="shared" si="4"/>
        <v/>
      </c>
      <c r="V46" s="1" t="str">
        <f t="shared" si="5"/>
        <v>SyndrRetard;</v>
      </c>
      <c r="W46" s="1" t="str">
        <f t="shared" si="6"/>
        <v/>
      </c>
      <c r="X46" s="1" t="str">
        <f t="shared" si="7"/>
        <v/>
      </c>
      <c r="Y46" s="1" t="str">
        <f t="shared" si="8"/>
        <v/>
      </c>
      <c r="Z46" s="1" t="str">
        <f t="shared" si="9"/>
        <v>NonRetardButSyndr;</v>
      </c>
      <c r="AA46" s="1" t="str">
        <f t="shared" si="10"/>
        <v/>
      </c>
      <c r="AB46" s="1" t="str">
        <f t="shared" si="11"/>
        <v/>
      </c>
      <c r="AC46" s="1" t="str">
        <f t="shared" si="12"/>
        <v>Gene:ALX4&amp;HGNC:450&amp;OMIM:605420&amp;UserInfo:Frontonasal dysplasia 2 ; Parietal foramina 2 ; Craniosynostosis 5, susceptibility to&amp;UserType:SyndrRetard;NonRetardButSyndr;</v>
      </c>
      <c r="AD46" s="1" t="str">
        <f t="shared" si="13"/>
        <v>SyndrRetard;NonRetardButSyndr;</v>
      </c>
    </row>
    <row r="47" spans="1:30" ht="12" customHeight="1" x14ac:dyDescent="0.2">
      <c r="A47" s="5" t="s">
        <v>159</v>
      </c>
      <c r="B47" s="5"/>
      <c r="C47" s="5" t="s">
        <v>160</v>
      </c>
      <c r="D47" s="6" t="str">
        <f t="shared" si="0"/>
        <v>Click HGNC</v>
      </c>
      <c r="E47" s="7">
        <v>102771</v>
      </c>
      <c r="F47" s="6" t="str">
        <f t="shared" si="1"/>
        <v>Click OMIM</v>
      </c>
      <c r="G47" s="7" t="s">
        <v>161</v>
      </c>
      <c r="H47" s="5" t="s">
        <v>21</v>
      </c>
      <c r="I47" s="5"/>
      <c r="J47" s="5"/>
      <c r="K47" s="5"/>
      <c r="L47" s="5" t="s">
        <v>22</v>
      </c>
      <c r="M47" s="5" t="s">
        <v>22</v>
      </c>
      <c r="N47" s="5"/>
      <c r="O47" s="5"/>
      <c r="P47" s="5"/>
      <c r="Q47" s="5"/>
      <c r="R47" s="9"/>
      <c r="S47" s="1" t="str">
        <f t="shared" si="2"/>
        <v/>
      </c>
      <c r="T47" s="1" t="str">
        <f t="shared" si="3"/>
        <v/>
      </c>
      <c r="U47" s="1" t="str">
        <f t="shared" si="4"/>
        <v/>
      </c>
      <c r="V47" s="1" t="str">
        <f t="shared" si="5"/>
        <v>SyndrRetard;</v>
      </c>
      <c r="W47" s="1" t="str">
        <f t="shared" si="6"/>
        <v>RetardPlusCerebAbnorm;</v>
      </c>
      <c r="X47" s="1" t="str">
        <f t="shared" si="7"/>
        <v/>
      </c>
      <c r="Y47" s="1" t="str">
        <f t="shared" si="8"/>
        <v/>
      </c>
      <c r="Z47" s="1" t="str">
        <f t="shared" si="9"/>
        <v/>
      </c>
      <c r="AA47" s="1" t="str">
        <f t="shared" si="10"/>
        <v/>
      </c>
      <c r="AB47" s="1" t="str">
        <f t="shared" si="11"/>
        <v/>
      </c>
      <c r="AC47" s="1" t="str">
        <f t="shared" si="12"/>
        <v>Gene:AMPD2&amp;HGNC:469&amp;OMIM:102771&amp;UserInfo:?Spastic paraplegia 63 ; Pontocerebellar hypoplasia, type 9&amp;UserType:SyndrRetard;RetardPlusCerebAbnorm;</v>
      </c>
      <c r="AD47" s="1" t="str">
        <f t="shared" si="13"/>
        <v>SyndrRetard;RetardPlusCerebAbnorm;</v>
      </c>
    </row>
    <row r="48" spans="1:30" ht="12" customHeight="1" x14ac:dyDescent="0.2">
      <c r="A48" s="5" t="s">
        <v>162</v>
      </c>
      <c r="B48" s="5"/>
      <c r="C48" s="5" t="s">
        <v>163</v>
      </c>
      <c r="D48" s="6" t="str">
        <f t="shared" si="0"/>
        <v>Click HGNC</v>
      </c>
      <c r="E48" s="7">
        <v>238310</v>
      </c>
      <c r="F48" s="6" t="str">
        <f t="shared" si="1"/>
        <v>Click OMIM</v>
      </c>
      <c r="G48" s="7" t="s">
        <v>164</v>
      </c>
      <c r="H48" s="5" t="s">
        <v>21</v>
      </c>
      <c r="I48" s="5"/>
      <c r="J48" s="5"/>
      <c r="K48" s="5"/>
      <c r="L48" s="5"/>
      <c r="M48" s="5"/>
      <c r="N48" s="8" t="s">
        <v>29</v>
      </c>
      <c r="O48" s="5" t="s">
        <v>22</v>
      </c>
      <c r="P48" s="5"/>
      <c r="Q48" s="5"/>
      <c r="R48" s="9"/>
      <c r="S48" s="1" t="str">
        <f t="shared" si="2"/>
        <v/>
      </c>
      <c r="T48" s="1" t="str">
        <f t="shared" si="3"/>
        <v/>
      </c>
      <c r="U48" s="1" t="str">
        <f t="shared" si="4"/>
        <v/>
      </c>
      <c r="V48" s="1" t="str">
        <f t="shared" si="5"/>
        <v/>
      </c>
      <c r="W48" s="1" t="str">
        <f t="shared" si="6"/>
        <v/>
      </c>
      <c r="X48" s="1" t="str">
        <f t="shared" si="7"/>
        <v>Encephalo;</v>
      </c>
      <c r="Y48" s="1" t="str">
        <f t="shared" si="8"/>
        <v>Metabolism;</v>
      </c>
      <c r="Z48" s="1" t="str">
        <f t="shared" si="9"/>
        <v/>
      </c>
      <c r="AA48" s="1" t="str">
        <f t="shared" si="10"/>
        <v/>
      </c>
      <c r="AB48" s="1" t="str">
        <f t="shared" si="11"/>
        <v/>
      </c>
      <c r="AC48" s="1" t="str">
        <f t="shared" si="12"/>
        <v>Gene:AMT&amp;HGNC:473&amp;OMIM:238310&amp;UserInfo:Glycine encephalopathy&amp;UserType:Encephalo;Metabolism;</v>
      </c>
      <c r="AD48" s="1" t="str">
        <f t="shared" si="13"/>
        <v>Encephalo;Metabolism;</v>
      </c>
    </row>
    <row r="49" spans="1:30" ht="12" customHeight="1" x14ac:dyDescent="0.2">
      <c r="A49" s="5" t="s">
        <v>165</v>
      </c>
      <c r="B49" s="5"/>
      <c r="C49" s="5" t="s">
        <v>166</v>
      </c>
      <c r="D49" s="6" t="str">
        <f t="shared" si="0"/>
        <v>Click HGNC</v>
      </c>
      <c r="E49" s="7">
        <v>600465</v>
      </c>
      <c r="F49" s="6" t="str">
        <f t="shared" si="1"/>
        <v>Click OMIM</v>
      </c>
      <c r="G49" s="7" t="s">
        <v>167</v>
      </c>
      <c r="H49" s="5" t="s">
        <v>21</v>
      </c>
      <c r="I49" s="5"/>
      <c r="J49" s="5"/>
      <c r="K49" s="5" t="s">
        <v>22</v>
      </c>
      <c r="L49" s="5"/>
      <c r="M49" s="5"/>
      <c r="N49" s="5"/>
      <c r="O49" s="5"/>
      <c r="P49" s="5"/>
      <c r="Q49" s="5"/>
      <c r="R49" s="9"/>
      <c r="S49" s="1" t="str">
        <f t="shared" si="2"/>
        <v/>
      </c>
      <c r="T49" s="1" t="str">
        <f t="shared" si="3"/>
        <v/>
      </c>
      <c r="U49" s="1" t="str">
        <f t="shared" si="4"/>
        <v>NonSyndrRetard;</v>
      </c>
      <c r="V49" s="1" t="str">
        <f t="shared" si="5"/>
        <v/>
      </c>
      <c r="W49" s="1" t="str">
        <f t="shared" si="6"/>
        <v/>
      </c>
      <c r="X49" s="1" t="str">
        <f t="shared" si="7"/>
        <v/>
      </c>
      <c r="Y49" s="1" t="str">
        <f t="shared" si="8"/>
        <v/>
      </c>
      <c r="Z49" s="1" t="str">
        <f t="shared" si="9"/>
        <v/>
      </c>
      <c r="AA49" s="1" t="str">
        <f t="shared" si="10"/>
        <v/>
      </c>
      <c r="AB49" s="1" t="str">
        <f t="shared" si="11"/>
        <v/>
      </c>
      <c r="AC49" s="1" t="str">
        <f t="shared" si="12"/>
        <v>Gene:ANK3&amp;HGNC:494&amp;OMIM:600465&amp;UserInfo:?Mental retardation, autosomal recessive, 37&amp;UserType:NonSyndrRetard;</v>
      </c>
      <c r="AD49" s="1" t="str">
        <f t="shared" si="13"/>
        <v>NonSyndrRetard;</v>
      </c>
    </row>
    <row r="50" spans="1:30" ht="12" customHeight="1" x14ac:dyDescent="0.2">
      <c r="A50" s="5" t="s">
        <v>168</v>
      </c>
      <c r="B50" s="5"/>
      <c r="C50" s="5" t="s">
        <v>169</v>
      </c>
      <c r="D50" s="6" t="str">
        <f t="shared" si="0"/>
        <v>Click HGNC</v>
      </c>
      <c r="E50" s="7">
        <v>611192</v>
      </c>
      <c r="F50" s="6" t="str">
        <f t="shared" si="1"/>
        <v>Click OMIM</v>
      </c>
      <c r="G50" s="7" t="s">
        <v>170</v>
      </c>
      <c r="H50" s="5" t="s">
        <v>21</v>
      </c>
      <c r="I50" s="5"/>
      <c r="J50" s="5"/>
      <c r="K50" s="5" t="s">
        <v>22</v>
      </c>
      <c r="L50" s="5" t="s">
        <v>22</v>
      </c>
      <c r="M50" s="5"/>
      <c r="N50" s="5"/>
      <c r="O50" s="5"/>
      <c r="P50" s="5"/>
      <c r="Q50" s="5"/>
      <c r="R50" s="9"/>
      <c r="S50" s="1" t="str">
        <f t="shared" si="2"/>
        <v/>
      </c>
      <c r="T50" s="1" t="str">
        <f t="shared" si="3"/>
        <v/>
      </c>
      <c r="U50" s="1" t="str">
        <f t="shared" si="4"/>
        <v>NonSyndrRetard;</v>
      </c>
      <c r="V50" s="1" t="str">
        <f t="shared" si="5"/>
        <v>SyndrRetard;</v>
      </c>
      <c r="W50" s="1" t="str">
        <f t="shared" si="6"/>
        <v/>
      </c>
      <c r="X50" s="1" t="str">
        <f t="shared" si="7"/>
        <v/>
      </c>
      <c r="Y50" s="1" t="str">
        <f t="shared" si="8"/>
        <v/>
      </c>
      <c r="Z50" s="1" t="str">
        <f t="shared" si="9"/>
        <v/>
      </c>
      <c r="AA50" s="1" t="str">
        <f t="shared" si="10"/>
        <v/>
      </c>
      <c r="AB50" s="1" t="str">
        <f t="shared" si="11"/>
        <v/>
      </c>
      <c r="AC50" s="1" t="str">
        <f t="shared" si="12"/>
        <v>Gene:ANKRD11&amp;HGNC:21316&amp;OMIM:611192&amp;UserInfo:KBG syndrome&amp;UserType:NonSyndrRetard;SyndrRetard;</v>
      </c>
      <c r="AD50" s="1" t="str">
        <f t="shared" si="13"/>
        <v>NonSyndrRetard;SyndrRetard;</v>
      </c>
    </row>
    <row r="51" spans="1:30" ht="12" customHeight="1" x14ac:dyDescent="0.2">
      <c r="A51" s="5" t="s">
        <v>171</v>
      </c>
      <c r="B51" s="5"/>
      <c r="C51" s="5" t="s">
        <v>172</v>
      </c>
      <c r="D51" s="6" t="str">
        <f t="shared" si="0"/>
        <v>Click HGNC</v>
      </c>
      <c r="E51" s="7">
        <v>613726</v>
      </c>
      <c r="F51" s="6" t="str">
        <f t="shared" si="1"/>
        <v>Click OMIM</v>
      </c>
      <c r="G51" s="7" t="s">
        <v>173</v>
      </c>
      <c r="H51" s="5" t="s">
        <v>21</v>
      </c>
      <c r="I51" s="5"/>
      <c r="J51" s="5"/>
      <c r="K51" s="5"/>
      <c r="L51" s="5"/>
      <c r="M51" s="5" t="s">
        <v>22</v>
      </c>
      <c r="N51" s="5"/>
      <c r="O51" s="5"/>
      <c r="P51" s="5"/>
      <c r="Q51" s="5"/>
      <c r="R51" s="9" t="s">
        <v>22</v>
      </c>
      <c r="S51" s="1" t="str">
        <f t="shared" si="2"/>
        <v/>
      </c>
      <c r="T51" s="1" t="str">
        <f t="shared" si="3"/>
        <v/>
      </c>
      <c r="U51" s="1" t="str">
        <f t="shared" si="4"/>
        <v/>
      </c>
      <c r="V51" s="1" t="str">
        <f t="shared" si="5"/>
        <v/>
      </c>
      <c r="W51" s="1" t="str">
        <f t="shared" si="6"/>
        <v>RetardPlusCerebAbnorm;</v>
      </c>
      <c r="X51" s="1" t="str">
        <f t="shared" si="7"/>
        <v/>
      </c>
      <c r="Y51" s="1" t="str">
        <f t="shared" si="8"/>
        <v/>
      </c>
      <c r="Z51" s="1" t="str">
        <f t="shared" si="9"/>
        <v/>
      </c>
      <c r="AA51" s="1" t="str">
        <f t="shared" si="10"/>
        <v/>
      </c>
      <c r="AB51" s="1" t="str">
        <f t="shared" si="11"/>
        <v>Neuro;</v>
      </c>
      <c r="AC51" s="1" t="str">
        <f t="shared" si="12"/>
        <v>Gene:ANO10&amp;HGNC:25519&amp;OMIM:613726&amp;UserInfo:Spinocerebellar ataxia, autosomal recessive 10&amp;UserType:RetardPlusCerebAbnorm;Neuro;</v>
      </c>
      <c r="AD51" s="1" t="str">
        <f t="shared" si="13"/>
        <v>RetardPlusCerebAbnorm;Neuro;</v>
      </c>
    </row>
    <row r="52" spans="1:30" ht="12" customHeight="1" x14ac:dyDescent="0.2">
      <c r="A52" s="5" t="s">
        <v>174</v>
      </c>
      <c r="B52" s="5"/>
      <c r="C52" s="5" t="s">
        <v>175</v>
      </c>
      <c r="D52" s="6" t="str">
        <f t="shared" si="0"/>
        <v>Click HGNC</v>
      </c>
      <c r="E52" s="7">
        <v>606410</v>
      </c>
      <c r="F52" s="6" t="str">
        <f t="shared" si="1"/>
        <v>Click OMIM</v>
      </c>
      <c r="G52" s="7" t="s">
        <v>176</v>
      </c>
      <c r="H52" s="5" t="s">
        <v>21</v>
      </c>
      <c r="I52" s="5"/>
      <c r="J52" s="5"/>
      <c r="K52" s="5"/>
      <c r="L52" s="5" t="s">
        <v>177</v>
      </c>
      <c r="M52" s="5"/>
      <c r="N52" s="5"/>
      <c r="O52" s="5"/>
      <c r="P52" s="5" t="s">
        <v>22</v>
      </c>
      <c r="Q52" s="5"/>
      <c r="R52" s="9"/>
      <c r="S52" s="1" t="str">
        <f t="shared" si="2"/>
        <v/>
      </c>
      <c r="T52" s="1" t="str">
        <f t="shared" si="3"/>
        <v/>
      </c>
      <c r="U52" s="1" t="str">
        <f t="shared" si="4"/>
        <v/>
      </c>
      <c r="V52" s="1" t="str">
        <f t="shared" si="5"/>
        <v/>
      </c>
      <c r="W52" s="1" t="str">
        <f t="shared" si="6"/>
        <v/>
      </c>
      <c r="X52" s="1" t="str">
        <f t="shared" si="7"/>
        <v/>
      </c>
      <c r="Y52" s="1" t="str">
        <f t="shared" si="8"/>
        <v/>
      </c>
      <c r="Z52" s="1" t="str">
        <f t="shared" si="9"/>
        <v>NonRetardButSyndr;</v>
      </c>
      <c r="AA52" s="1" t="str">
        <f t="shared" si="10"/>
        <v/>
      </c>
      <c r="AB52" s="1" t="str">
        <f t="shared" si="11"/>
        <v/>
      </c>
      <c r="AC52" s="1" t="str">
        <f t="shared" si="12"/>
        <v>Gene:ANTXR1&amp;HGNC:21014&amp;OMIM:606410&amp;UserInfo:GAPO syndrome ; Hemangioma, capillary infantile, susceptibility to&amp;UserType:NonRetardButSyndr;</v>
      </c>
      <c r="AD52" s="1" t="str">
        <f t="shared" si="13"/>
        <v>NonRetardButSyndr;</v>
      </c>
    </row>
    <row r="53" spans="1:30" ht="12" customHeight="1" x14ac:dyDescent="0.2">
      <c r="A53" s="5" t="s">
        <v>178</v>
      </c>
      <c r="B53" s="5"/>
      <c r="C53" s="5" t="s">
        <v>179</v>
      </c>
      <c r="D53" s="6" t="str">
        <f t="shared" si="0"/>
        <v>Click HGNC</v>
      </c>
      <c r="E53" s="7">
        <v>300629</v>
      </c>
      <c r="F53" s="6" t="str">
        <f t="shared" si="1"/>
        <v>Click OMIM</v>
      </c>
      <c r="G53" s="7" t="s">
        <v>180</v>
      </c>
      <c r="H53" s="5" t="s">
        <v>21</v>
      </c>
      <c r="I53" s="5"/>
      <c r="J53" s="5"/>
      <c r="K53" s="5"/>
      <c r="L53" s="5" t="s">
        <v>22</v>
      </c>
      <c r="M53" s="5" t="s">
        <v>22</v>
      </c>
      <c r="N53" s="5"/>
      <c r="O53" s="5"/>
      <c r="P53" s="5"/>
      <c r="Q53" s="5"/>
      <c r="R53" s="9"/>
      <c r="S53" s="1" t="str">
        <f t="shared" si="2"/>
        <v/>
      </c>
      <c r="T53" s="1" t="str">
        <f t="shared" si="3"/>
        <v/>
      </c>
      <c r="U53" s="1" t="str">
        <f t="shared" si="4"/>
        <v/>
      </c>
      <c r="V53" s="1" t="str">
        <f t="shared" si="5"/>
        <v>SyndrRetard;</v>
      </c>
      <c r="W53" s="1" t="str">
        <f t="shared" si="6"/>
        <v>RetardPlusCerebAbnorm;</v>
      </c>
      <c r="X53" s="1" t="str">
        <f t="shared" si="7"/>
        <v/>
      </c>
      <c r="Y53" s="1" t="str">
        <f t="shared" si="8"/>
        <v/>
      </c>
      <c r="Z53" s="1" t="str">
        <f t="shared" si="9"/>
        <v/>
      </c>
      <c r="AA53" s="1" t="str">
        <f t="shared" si="10"/>
        <v/>
      </c>
      <c r="AB53" s="1" t="str">
        <f t="shared" si="11"/>
        <v/>
      </c>
      <c r="AC53" s="1" t="str">
        <f t="shared" si="12"/>
        <v>Gene:AP1S2&amp;HGNC:560&amp;OMIM:300629&amp;UserInfo:Mental retardation, X-linked syndromic 5&amp;UserType:SyndrRetard;RetardPlusCerebAbnorm;</v>
      </c>
      <c r="AD53" s="1" t="str">
        <f t="shared" si="13"/>
        <v>SyndrRetard;RetardPlusCerebAbnorm;</v>
      </c>
    </row>
    <row r="54" spans="1:30" ht="12" customHeight="1" x14ac:dyDescent="0.2">
      <c r="A54" s="5" t="s">
        <v>181</v>
      </c>
      <c r="B54" s="5"/>
      <c r="C54" s="5" t="s">
        <v>182</v>
      </c>
      <c r="D54" s="6" t="str">
        <f t="shared" si="0"/>
        <v>Click HGNC</v>
      </c>
      <c r="E54" s="7">
        <v>607245</v>
      </c>
      <c r="F54" s="6" t="str">
        <f t="shared" si="1"/>
        <v>Click OMIM</v>
      </c>
      <c r="G54" s="7" t="s">
        <v>183</v>
      </c>
      <c r="H54" s="5" t="s">
        <v>21</v>
      </c>
      <c r="I54" s="5"/>
      <c r="J54" s="5"/>
      <c r="K54" s="5"/>
      <c r="L54" s="5" t="s">
        <v>22</v>
      </c>
      <c r="M54" s="5"/>
      <c r="N54" s="5"/>
      <c r="O54" s="5"/>
      <c r="P54" s="5"/>
      <c r="Q54" s="5"/>
      <c r="R54" s="9" t="s">
        <v>22</v>
      </c>
      <c r="S54" s="1" t="str">
        <f t="shared" si="2"/>
        <v/>
      </c>
      <c r="T54" s="1" t="str">
        <f t="shared" si="3"/>
        <v/>
      </c>
      <c r="U54" s="1" t="str">
        <f t="shared" si="4"/>
        <v/>
      </c>
      <c r="V54" s="1" t="str">
        <f t="shared" si="5"/>
        <v>SyndrRetard;</v>
      </c>
      <c r="W54" s="1" t="str">
        <f t="shared" si="6"/>
        <v/>
      </c>
      <c r="X54" s="1" t="str">
        <f t="shared" si="7"/>
        <v/>
      </c>
      <c r="Y54" s="1" t="str">
        <f t="shared" si="8"/>
        <v/>
      </c>
      <c r="Z54" s="1" t="str">
        <f t="shared" si="9"/>
        <v/>
      </c>
      <c r="AA54" s="1" t="str">
        <f t="shared" si="10"/>
        <v/>
      </c>
      <c r="AB54" s="1" t="str">
        <f t="shared" si="11"/>
        <v>Neuro;</v>
      </c>
      <c r="AC54" s="1" t="str">
        <f t="shared" si="12"/>
        <v>Gene:AP4B1&amp;HGNC:572&amp;OMIM:607245&amp;UserInfo:Spastic paraplegia 47, autosomal recessive&amp;UserType:SyndrRetard;Neuro;</v>
      </c>
      <c r="AD54" s="1" t="str">
        <f t="shared" si="13"/>
        <v>SyndrRetard;Neuro;</v>
      </c>
    </row>
    <row r="55" spans="1:30" ht="12" customHeight="1" x14ac:dyDescent="0.2">
      <c r="A55" s="5" t="s">
        <v>184</v>
      </c>
      <c r="B55" s="5"/>
      <c r="C55" s="5" t="s">
        <v>185</v>
      </c>
      <c r="D55" s="6" t="str">
        <f t="shared" si="0"/>
        <v>Click HGNC</v>
      </c>
      <c r="E55" s="7">
        <v>607244</v>
      </c>
      <c r="F55" s="6" t="str">
        <f t="shared" si="1"/>
        <v>Click OMIM</v>
      </c>
      <c r="G55" s="7" t="s">
        <v>186</v>
      </c>
      <c r="H55" s="5" t="s">
        <v>21</v>
      </c>
      <c r="I55" s="5"/>
      <c r="J55" s="5"/>
      <c r="K55" s="5"/>
      <c r="L55" s="5" t="s">
        <v>22</v>
      </c>
      <c r="M55" s="5"/>
      <c r="N55" s="5"/>
      <c r="O55" s="5"/>
      <c r="P55" s="5"/>
      <c r="Q55" s="5"/>
      <c r="R55" s="9" t="s">
        <v>22</v>
      </c>
      <c r="S55" s="1" t="str">
        <f t="shared" si="2"/>
        <v/>
      </c>
      <c r="T55" s="1" t="str">
        <f t="shared" si="3"/>
        <v/>
      </c>
      <c r="U55" s="1" t="str">
        <f t="shared" si="4"/>
        <v/>
      </c>
      <c r="V55" s="1" t="str">
        <f t="shared" si="5"/>
        <v>SyndrRetard;</v>
      </c>
      <c r="W55" s="1" t="str">
        <f t="shared" si="6"/>
        <v/>
      </c>
      <c r="X55" s="1" t="str">
        <f t="shared" si="7"/>
        <v/>
      </c>
      <c r="Y55" s="1" t="str">
        <f t="shared" si="8"/>
        <v/>
      </c>
      <c r="Z55" s="1" t="str">
        <f t="shared" si="9"/>
        <v/>
      </c>
      <c r="AA55" s="1" t="str">
        <f t="shared" si="10"/>
        <v/>
      </c>
      <c r="AB55" s="1" t="str">
        <f t="shared" si="11"/>
        <v>Neuro;</v>
      </c>
      <c r="AC55" s="1" t="str">
        <f t="shared" si="12"/>
        <v>Gene:AP4E1&amp;HGNC:573&amp;OMIM:607244&amp;UserInfo:Spastic paraplegia 51, autosomal recessive ; Stuttering, familial persistent, 1&amp;UserType:SyndrRetard;Neuro;</v>
      </c>
      <c r="AD55" s="1" t="str">
        <f t="shared" si="13"/>
        <v>SyndrRetard;Neuro;</v>
      </c>
    </row>
    <row r="56" spans="1:30" ht="12" customHeight="1" x14ac:dyDescent="0.2">
      <c r="A56" s="5" t="s">
        <v>187</v>
      </c>
      <c r="B56" s="5"/>
      <c r="C56" s="5" t="s">
        <v>188</v>
      </c>
      <c r="D56" s="6" t="str">
        <f t="shared" si="0"/>
        <v>Click HGNC</v>
      </c>
      <c r="E56" s="7">
        <v>602296</v>
      </c>
      <c r="F56" s="6" t="str">
        <f t="shared" si="1"/>
        <v>Click OMIM</v>
      </c>
      <c r="G56" s="7" t="s">
        <v>189</v>
      </c>
      <c r="H56" s="5" t="s">
        <v>21</v>
      </c>
      <c r="I56" s="5"/>
      <c r="J56" s="5"/>
      <c r="K56" s="5"/>
      <c r="L56" s="5" t="s">
        <v>22</v>
      </c>
      <c r="M56" s="5"/>
      <c r="N56" s="5"/>
      <c r="O56" s="5"/>
      <c r="P56" s="5"/>
      <c r="Q56" s="5"/>
      <c r="R56" s="9" t="s">
        <v>22</v>
      </c>
      <c r="S56" s="1" t="str">
        <f t="shared" si="2"/>
        <v/>
      </c>
      <c r="T56" s="1" t="str">
        <f t="shared" si="3"/>
        <v/>
      </c>
      <c r="U56" s="1" t="str">
        <f t="shared" si="4"/>
        <v/>
      </c>
      <c r="V56" s="1" t="str">
        <f t="shared" si="5"/>
        <v>SyndrRetard;</v>
      </c>
      <c r="W56" s="1" t="str">
        <f t="shared" si="6"/>
        <v/>
      </c>
      <c r="X56" s="1" t="str">
        <f t="shared" si="7"/>
        <v/>
      </c>
      <c r="Y56" s="1" t="str">
        <f t="shared" si="8"/>
        <v/>
      </c>
      <c r="Z56" s="1" t="str">
        <f t="shared" si="9"/>
        <v/>
      </c>
      <c r="AA56" s="1" t="str">
        <f t="shared" si="10"/>
        <v/>
      </c>
      <c r="AB56" s="1" t="str">
        <f t="shared" si="11"/>
        <v>Neuro;</v>
      </c>
      <c r="AC56" s="1" t="str">
        <f t="shared" si="12"/>
        <v>Gene:AP4M1&amp;HGNC:574&amp;OMIM:602296&amp;UserInfo:Spastic paraplegia 50, autosomal recessive&amp;UserType:SyndrRetard;Neuro;</v>
      </c>
      <c r="AD56" s="1" t="str">
        <f t="shared" si="13"/>
        <v>SyndrRetard;Neuro;</v>
      </c>
    </row>
    <row r="57" spans="1:30" ht="12" customHeight="1" x14ac:dyDescent="0.2">
      <c r="A57" s="5" t="s">
        <v>190</v>
      </c>
      <c r="B57" s="5"/>
      <c r="C57" s="5" t="s">
        <v>191</v>
      </c>
      <c r="D57" s="6" t="str">
        <f t="shared" si="0"/>
        <v>Click HGNC</v>
      </c>
      <c r="E57" s="7">
        <v>607243</v>
      </c>
      <c r="F57" s="6" t="str">
        <f t="shared" si="1"/>
        <v>Click OMIM</v>
      </c>
      <c r="G57" s="7" t="s">
        <v>192</v>
      </c>
      <c r="H57" s="5" t="s">
        <v>21</v>
      </c>
      <c r="I57" s="5"/>
      <c r="J57" s="5"/>
      <c r="K57" s="5"/>
      <c r="L57" s="5" t="s">
        <v>22</v>
      </c>
      <c r="M57" s="5"/>
      <c r="N57" s="5"/>
      <c r="O57" s="5"/>
      <c r="P57" s="5"/>
      <c r="Q57" s="5"/>
      <c r="R57" s="9" t="s">
        <v>22</v>
      </c>
      <c r="S57" s="1" t="str">
        <f t="shared" si="2"/>
        <v/>
      </c>
      <c r="T57" s="1" t="str">
        <f t="shared" si="3"/>
        <v/>
      </c>
      <c r="U57" s="1" t="str">
        <f t="shared" si="4"/>
        <v/>
      </c>
      <c r="V57" s="1" t="str">
        <f t="shared" si="5"/>
        <v>SyndrRetard;</v>
      </c>
      <c r="W57" s="1" t="str">
        <f t="shared" si="6"/>
        <v/>
      </c>
      <c r="X57" s="1" t="str">
        <f t="shared" si="7"/>
        <v/>
      </c>
      <c r="Y57" s="1" t="str">
        <f t="shared" si="8"/>
        <v/>
      </c>
      <c r="Z57" s="1" t="str">
        <f t="shared" si="9"/>
        <v/>
      </c>
      <c r="AA57" s="1" t="str">
        <f t="shared" si="10"/>
        <v/>
      </c>
      <c r="AB57" s="1" t="str">
        <f t="shared" si="11"/>
        <v>Neuro;</v>
      </c>
      <c r="AC57" s="1" t="str">
        <f t="shared" si="12"/>
        <v>Gene:AP4S1&amp;HGNC:575&amp;OMIM:607243&amp;UserInfo:Spastic paraplegia 52, autosomal recessive&amp;UserType:SyndrRetard;Neuro;</v>
      </c>
      <c r="AD57" s="1" t="str">
        <f t="shared" si="13"/>
        <v>SyndrRetard;Neuro;</v>
      </c>
    </row>
    <row r="58" spans="1:30" ht="12" customHeight="1" x14ac:dyDescent="0.2">
      <c r="A58" s="5" t="s">
        <v>193</v>
      </c>
      <c r="B58" s="5"/>
      <c r="C58" s="5" t="s">
        <v>194</v>
      </c>
      <c r="D58" s="6" t="str">
        <f t="shared" si="0"/>
        <v>Click HGNC</v>
      </c>
      <c r="E58" s="7">
        <v>606350</v>
      </c>
      <c r="F58" s="6" t="str">
        <f t="shared" si="1"/>
        <v>Click OMIM</v>
      </c>
      <c r="G58" s="7" t="s">
        <v>195</v>
      </c>
      <c r="H58" s="5" t="s">
        <v>21</v>
      </c>
      <c r="I58" s="5"/>
      <c r="J58" s="5"/>
      <c r="K58" s="5"/>
      <c r="L58" s="5" t="s">
        <v>22</v>
      </c>
      <c r="M58" s="5"/>
      <c r="N58" s="5"/>
      <c r="O58" s="5"/>
      <c r="P58" s="5"/>
      <c r="Q58" s="5"/>
      <c r="R58" s="9" t="s">
        <v>22</v>
      </c>
      <c r="S58" s="1" t="str">
        <f t="shared" si="2"/>
        <v/>
      </c>
      <c r="T58" s="1" t="str">
        <f t="shared" si="3"/>
        <v/>
      </c>
      <c r="U58" s="1" t="str">
        <f t="shared" si="4"/>
        <v/>
      </c>
      <c r="V58" s="1" t="str">
        <f t="shared" si="5"/>
        <v>SyndrRetard;</v>
      </c>
      <c r="W58" s="1" t="str">
        <f t="shared" si="6"/>
        <v/>
      </c>
      <c r="X58" s="1" t="str">
        <f t="shared" si="7"/>
        <v/>
      </c>
      <c r="Y58" s="1" t="str">
        <f t="shared" si="8"/>
        <v/>
      </c>
      <c r="Z58" s="1" t="str">
        <f t="shared" si="9"/>
        <v/>
      </c>
      <c r="AA58" s="1" t="str">
        <f t="shared" si="10"/>
        <v/>
      </c>
      <c r="AB58" s="1" t="str">
        <f t="shared" si="11"/>
        <v>Neuro;</v>
      </c>
      <c r="AC58" s="1" t="str">
        <f t="shared" si="12"/>
        <v>Gene:APTX&amp;HGNC:15984&amp;OMIM:606350&amp;UserInfo:Ataxia, early-onset, with oculomotor apraxia and hypoalbuminemia&amp;UserType:SyndrRetard;Neuro;</v>
      </c>
      <c r="AD58" s="1" t="str">
        <f t="shared" si="13"/>
        <v>SyndrRetard;Neuro;</v>
      </c>
    </row>
    <row r="59" spans="1:30" ht="12" customHeight="1" x14ac:dyDescent="0.2">
      <c r="A59" s="5" t="s">
        <v>196</v>
      </c>
      <c r="B59" s="5"/>
      <c r="C59" s="5" t="s">
        <v>197</v>
      </c>
      <c r="D59" s="6" t="str">
        <f t="shared" si="0"/>
        <v>Click HGNC</v>
      </c>
      <c r="E59" s="7">
        <v>605371</v>
      </c>
      <c r="F59" s="6" t="str">
        <f t="shared" si="1"/>
        <v>Click OMIM</v>
      </c>
      <c r="G59" s="7" t="s">
        <v>198</v>
      </c>
      <c r="H59" s="5" t="s">
        <v>21</v>
      </c>
      <c r="I59" s="5"/>
      <c r="J59" s="5"/>
      <c r="K59" s="5"/>
      <c r="L59" s="5" t="s">
        <v>22</v>
      </c>
      <c r="M59" s="5" t="s">
        <v>22</v>
      </c>
      <c r="N59" s="5"/>
      <c r="O59" s="5"/>
      <c r="P59" s="5"/>
      <c r="Q59" s="5"/>
      <c r="R59" s="9"/>
      <c r="S59" s="1" t="str">
        <f t="shared" si="2"/>
        <v/>
      </c>
      <c r="T59" s="1" t="str">
        <f t="shared" si="3"/>
        <v/>
      </c>
      <c r="U59" s="1" t="str">
        <f t="shared" si="4"/>
        <v/>
      </c>
      <c r="V59" s="1" t="str">
        <f t="shared" si="5"/>
        <v>SyndrRetard;</v>
      </c>
      <c r="W59" s="1" t="str">
        <f t="shared" si="6"/>
        <v>RetardPlusCerebAbnorm;</v>
      </c>
      <c r="X59" s="1" t="str">
        <f t="shared" si="7"/>
        <v/>
      </c>
      <c r="Y59" s="1" t="str">
        <f t="shared" si="8"/>
        <v/>
      </c>
      <c r="Z59" s="1" t="str">
        <f t="shared" si="9"/>
        <v/>
      </c>
      <c r="AA59" s="1" t="str">
        <f t="shared" si="10"/>
        <v/>
      </c>
      <c r="AB59" s="1" t="str">
        <f t="shared" si="11"/>
        <v/>
      </c>
      <c r="AC59" s="1" t="str">
        <f t="shared" si="12"/>
        <v>Gene:ARFGEF2&amp;HGNC:15853&amp;OMIM:605371&amp;UserInfo:Periventricular heterotopia with microcephaly&amp;UserType:SyndrRetard;RetardPlusCerebAbnorm;</v>
      </c>
      <c r="AD59" s="1" t="str">
        <f t="shared" si="13"/>
        <v>SyndrRetard;RetardPlusCerebAbnorm;</v>
      </c>
    </row>
    <row r="60" spans="1:30" ht="12" customHeight="1" x14ac:dyDescent="0.2">
      <c r="A60" s="5" t="s">
        <v>199</v>
      </c>
      <c r="B60" s="5"/>
      <c r="C60" s="5" t="s">
        <v>200</v>
      </c>
      <c r="D60" s="6" t="str">
        <f t="shared" si="0"/>
        <v>Click HGNC</v>
      </c>
      <c r="E60" s="7">
        <v>608313</v>
      </c>
      <c r="F60" s="6" t="str">
        <f t="shared" si="1"/>
        <v>Click OMIM</v>
      </c>
      <c r="G60" s="7" t="s">
        <v>201</v>
      </c>
      <c r="H60" s="5" t="s">
        <v>21</v>
      </c>
      <c r="I60" s="5"/>
      <c r="J60" s="5"/>
      <c r="K60" s="5"/>
      <c r="L60" s="5"/>
      <c r="M60" s="5"/>
      <c r="N60" s="5"/>
      <c r="O60" s="5" t="s">
        <v>22</v>
      </c>
      <c r="P60" s="5"/>
      <c r="Q60" s="5"/>
      <c r="R60" s="10" t="s">
        <v>29</v>
      </c>
      <c r="S60" s="1" t="str">
        <f t="shared" si="2"/>
        <v/>
      </c>
      <c r="T60" s="1" t="str">
        <f t="shared" si="3"/>
        <v/>
      </c>
      <c r="U60" s="1" t="str">
        <f t="shared" si="4"/>
        <v/>
      </c>
      <c r="V60" s="1" t="str">
        <f t="shared" si="5"/>
        <v/>
      </c>
      <c r="W60" s="1" t="str">
        <f t="shared" si="6"/>
        <v/>
      </c>
      <c r="X60" s="1" t="str">
        <f t="shared" si="7"/>
        <v/>
      </c>
      <c r="Y60" s="1" t="str">
        <f t="shared" si="8"/>
        <v>Metabolism;</v>
      </c>
      <c r="Z60" s="1" t="str">
        <f t="shared" si="9"/>
        <v/>
      </c>
      <c r="AA60" s="1" t="str">
        <f t="shared" si="10"/>
        <v/>
      </c>
      <c r="AB60" s="1" t="str">
        <f t="shared" si="11"/>
        <v>Neuro;</v>
      </c>
      <c r="AC60" s="1" t="str">
        <f t="shared" si="12"/>
        <v>Gene:ARG1&amp;HGNC:663&amp;OMIM:608313&amp;UserInfo:Argininemia&amp;UserType:Metabolism;Neuro;</v>
      </c>
      <c r="AD60" s="1" t="str">
        <f t="shared" si="13"/>
        <v>Metabolism;Neuro;</v>
      </c>
    </row>
    <row r="61" spans="1:30" ht="12" customHeight="1" x14ac:dyDescent="0.2">
      <c r="A61" s="12" t="s">
        <v>202</v>
      </c>
      <c r="B61" s="12"/>
      <c r="C61" s="5" t="s">
        <v>203</v>
      </c>
      <c r="D61" s="6" t="str">
        <f t="shared" si="0"/>
        <v>Click HGNC</v>
      </c>
      <c r="E61" s="7">
        <v>610911</v>
      </c>
      <c r="F61" s="6" t="str">
        <f t="shared" si="1"/>
        <v>Click OMIM</v>
      </c>
      <c r="G61" s="7" t="s">
        <v>204</v>
      </c>
      <c r="H61" s="5"/>
      <c r="I61" s="5"/>
      <c r="J61" s="5"/>
      <c r="K61" s="5"/>
      <c r="L61" s="5" t="s">
        <v>22</v>
      </c>
      <c r="M61" s="5"/>
      <c r="N61" s="5"/>
      <c r="O61" s="5"/>
      <c r="P61" s="5" t="s">
        <v>22</v>
      </c>
      <c r="Q61" s="5"/>
      <c r="R61" s="9"/>
      <c r="S61" s="1" t="str">
        <f t="shared" si="2"/>
        <v/>
      </c>
      <c r="T61" s="1" t="str">
        <f t="shared" si="3"/>
        <v/>
      </c>
      <c r="U61" s="1" t="str">
        <f t="shared" si="4"/>
        <v/>
      </c>
      <c r="V61" s="1" t="str">
        <f t="shared" si="5"/>
        <v>SyndrRetard;</v>
      </c>
      <c r="W61" s="1" t="str">
        <f t="shared" si="6"/>
        <v/>
      </c>
      <c r="X61" s="1" t="str">
        <f t="shared" si="7"/>
        <v/>
      </c>
      <c r="Y61" s="1" t="str">
        <f t="shared" si="8"/>
        <v/>
      </c>
      <c r="Z61" s="1" t="str">
        <f t="shared" si="9"/>
        <v>NonRetardButSyndr;</v>
      </c>
      <c r="AA61" s="1" t="str">
        <f t="shared" si="10"/>
        <v/>
      </c>
      <c r="AB61" s="1" t="str">
        <f t="shared" si="11"/>
        <v/>
      </c>
      <c r="AC61" s="1" t="str">
        <f t="shared" si="12"/>
        <v>Gene:ARHGAP31&amp;HGNC:29216&amp;OMIM:610911&amp;UserInfo:Adams-Oliver syndrome 1&amp;UserType:SyndrRetard;NonRetardButSyndr;</v>
      </c>
      <c r="AD61" s="1" t="str">
        <f t="shared" si="13"/>
        <v>SyndrRetard;NonRetardButSyndr;</v>
      </c>
    </row>
    <row r="62" spans="1:30" ht="12" customHeight="1" x14ac:dyDescent="0.2">
      <c r="A62" s="5" t="s">
        <v>205</v>
      </c>
      <c r="B62" s="5"/>
      <c r="C62" s="5" t="s">
        <v>206</v>
      </c>
      <c r="D62" s="6" t="str">
        <f t="shared" si="0"/>
        <v>Click HGNC</v>
      </c>
      <c r="E62" s="7">
        <v>300267</v>
      </c>
      <c r="F62" s="6" t="str">
        <f t="shared" si="1"/>
        <v>Click OMIM</v>
      </c>
      <c r="G62" s="7" t="s">
        <v>207</v>
      </c>
      <c r="H62" s="5" t="s">
        <v>21</v>
      </c>
      <c r="I62" s="5"/>
      <c r="J62" s="5"/>
      <c r="K62" s="5" t="s">
        <v>22</v>
      </c>
      <c r="L62" s="5"/>
      <c r="M62" s="5"/>
      <c r="N62" s="5"/>
      <c r="O62" s="5"/>
      <c r="P62" s="5"/>
      <c r="Q62" s="5"/>
      <c r="R62" s="9"/>
      <c r="S62" s="1" t="str">
        <f t="shared" si="2"/>
        <v/>
      </c>
      <c r="T62" s="1" t="str">
        <f t="shared" si="3"/>
        <v/>
      </c>
      <c r="U62" s="1" t="str">
        <f t="shared" si="4"/>
        <v>NonSyndrRetard;</v>
      </c>
      <c r="V62" s="1" t="str">
        <f t="shared" si="5"/>
        <v/>
      </c>
      <c r="W62" s="1" t="str">
        <f t="shared" si="6"/>
        <v/>
      </c>
      <c r="X62" s="1" t="str">
        <f t="shared" si="7"/>
        <v/>
      </c>
      <c r="Y62" s="1" t="str">
        <f t="shared" si="8"/>
        <v/>
      </c>
      <c r="Z62" s="1" t="str">
        <f t="shared" si="9"/>
        <v/>
      </c>
      <c r="AA62" s="1" t="str">
        <f t="shared" si="10"/>
        <v/>
      </c>
      <c r="AB62" s="1" t="str">
        <f t="shared" si="11"/>
        <v/>
      </c>
      <c r="AC62" s="1" t="str">
        <f t="shared" si="12"/>
        <v>Gene:ARHGEF6&amp;HGNC:685&amp;OMIM:300267&amp;UserInfo:Mental retardation, X-linked 46&amp;UserType:NonSyndrRetard;</v>
      </c>
      <c r="AD62" s="1" t="str">
        <f t="shared" si="13"/>
        <v>NonSyndrRetard;</v>
      </c>
    </row>
    <row r="63" spans="1:30" ht="12" customHeight="1" x14ac:dyDescent="0.2">
      <c r="A63" s="5" t="s">
        <v>208</v>
      </c>
      <c r="B63" s="5"/>
      <c r="C63" s="5" t="s">
        <v>209</v>
      </c>
      <c r="D63" s="6" t="str">
        <f t="shared" si="0"/>
        <v>Click HGNC</v>
      </c>
      <c r="E63" s="7">
        <v>300429</v>
      </c>
      <c r="F63" s="6" t="str">
        <f t="shared" si="1"/>
        <v>Click OMIM</v>
      </c>
      <c r="G63" s="7" t="s">
        <v>210</v>
      </c>
      <c r="H63" s="5" t="s">
        <v>211</v>
      </c>
      <c r="I63" s="5"/>
      <c r="J63" s="5"/>
      <c r="K63" s="5"/>
      <c r="L63" s="5" t="s">
        <v>22</v>
      </c>
      <c r="M63" s="5"/>
      <c r="N63" s="5" t="s">
        <v>22</v>
      </c>
      <c r="O63" s="5"/>
      <c r="P63" s="5"/>
      <c r="Q63" s="5"/>
      <c r="R63" s="9"/>
      <c r="S63" s="1" t="str">
        <f t="shared" si="2"/>
        <v/>
      </c>
      <c r="T63" s="1" t="str">
        <f t="shared" si="3"/>
        <v/>
      </c>
      <c r="U63" s="1" t="str">
        <f t="shared" si="4"/>
        <v/>
      </c>
      <c r="V63" s="1" t="str">
        <f t="shared" si="5"/>
        <v>SyndrRetard;</v>
      </c>
      <c r="W63" s="1" t="str">
        <f t="shared" si="6"/>
        <v/>
      </c>
      <c r="X63" s="1" t="str">
        <f t="shared" si="7"/>
        <v>Encephalo;</v>
      </c>
      <c r="Y63" s="1" t="str">
        <f t="shared" si="8"/>
        <v/>
      </c>
      <c r="Z63" s="1" t="str">
        <f t="shared" si="9"/>
        <v/>
      </c>
      <c r="AA63" s="1" t="str">
        <f t="shared" si="10"/>
        <v/>
      </c>
      <c r="AB63" s="1" t="str">
        <f t="shared" si="11"/>
        <v/>
      </c>
      <c r="AC63" s="1" t="str">
        <f t="shared" si="12"/>
        <v>Gene:ARHGEF9&amp;HGNC:14561&amp;OMIM:300429&amp;UserInfo:Epileptic encephalopathy, early infantile, 8&amp;UserType:SyndrRetard;Encephalo;</v>
      </c>
      <c r="AD63" s="1" t="str">
        <f t="shared" si="13"/>
        <v>SyndrRetard;Encephalo;</v>
      </c>
    </row>
    <row r="64" spans="1:30" ht="12" customHeight="1" x14ac:dyDescent="0.2">
      <c r="A64" s="5" t="s">
        <v>212</v>
      </c>
      <c r="B64" s="5"/>
      <c r="C64" s="5" t="s">
        <v>213</v>
      </c>
      <c r="D64" s="6" t="str">
        <f t="shared" si="0"/>
        <v>Click HGNC</v>
      </c>
      <c r="E64" s="7">
        <v>603024</v>
      </c>
      <c r="F64" s="6" t="str">
        <f t="shared" si="1"/>
        <v>Click OMIM</v>
      </c>
      <c r="G64" s="7" t="s">
        <v>214</v>
      </c>
      <c r="H64" s="5" t="s">
        <v>211</v>
      </c>
      <c r="I64" s="5"/>
      <c r="J64" s="5"/>
      <c r="K64" s="5"/>
      <c r="L64" s="5" t="s">
        <v>22</v>
      </c>
      <c r="M64" s="5"/>
      <c r="N64" s="5"/>
      <c r="O64" s="5"/>
      <c r="P64" s="5"/>
      <c r="Q64" s="5"/>
      <c r="R64" s="9"/>
      <c r="S64" s="1" t="str">
        <f t="shared" si="2"/>
        <v/>
      </c>
      <c r="T64" s="1" t="str">
        <f t="shared" si="3"/>
        <v/>
      </c>
      <c r="U64" s="1" t="str">
        <f t="shared" si="4"/>
        <v/>
      </c>
      <c r="V64" s="1" t="str">
        <f t="shared" si="5"/>
        <v>SyndrRetard;</v>
      </c>
      <c r="W64" s="1" t="str">
        <f t="shared" si="6"/>
        <v/>
      </c>
      <c r="X64" s="1" t="str">
        <f t="shared" si="7"/>
        <v/>
      </c>
      <c r="Y64" s="1" t="str">
        <f t="shared" si="8"/>
        <v/>
      </c>
      <c r="Z64" s="1" t="str">
        <f t="shared" si="9"/>
        <v/>
      </c>
      <c r="AA64" s="1" t="str">
        <f t="shared" si="10"/>
        <v/>
      </c>
      <c r="AB64" s="1" t="str">
        <f t="shared" si="11"/>
        <v/>
      </c>
      <c r="AC64" s="1" t="str">
        <f t="shared" si="12"/>
        <v>Gene:ARID1A&amp;HGNC:11110&amp;OMIM:603024&amp;UserInfo:Coffin-Siris syndrome 2&amp;UserType:SyndrRetard;</v>
      </c>
      <c r="AD64" s="1" t="str">
        <f t="shared" si="13"/>
        <v>SyndrRetard;</v>
      </c>
    </row>
    <row r="65" spans="1:30" ht="12" customHeight="1" x14ac:dyDescent="0.2">
      <c r="A65" s="5" t="s">
        <v>215</v>
      </c>
      <c r="B65" s="5"/>
      <c r="C65" s="5" t="s">
        <v>216</v>
      </c>
      <c r="D65" s="6" t="str">
        <f t="shared" si="0"/>
        <v>Click HGNC</v>
      </c>
      <c r="E65" s="7">
        <v>614556</v>
      </c>
      <c r="F65" s="6" t="str">
        <f t="shared" si="1"/>
        <v>Click OMIM</v>
      </c>
      <c r="G65" s="7" t="s">
        <v>217</v>
      </c>
      <c r="H65" s="5" t="s">
        <v>218</v>
      </c>
      <c r="I65" s="5"/>
      <c r="J65" s="5"/>
      <c r="K65" s="5" t="s">
        <v>22</v>
      </c>
      <c r="L65" s="5" t="s">
        <v>22</v>
      </c>
      <c r="M65" s="5"/>
      <c r="N65" s="5"/>
      <c r="O65" s="5"/>
      <c r="P65" s="5"/>
      <c r="Q65" s="5"/>
      <c r="R65" s="9"/>
      <c r="S65" s="1" t="str">
        <f t="shared" si="2"/>
        <v/>
      </c>
      <c r="T65" s="1" t="str">
        <f t="shared" si="3"/>
        <v/>
      </c>
      <c r="U65" s="1" t="str">
        <f t="shared" si="4"/>
        <v>NonSyndrRetard;</v>
      </c>
      <c r="V65" s="1" t="str">
        <f t="shared" si="5"/>
        <v>SyndrRetard;</v>
      </c>
      <c r="W65" s="1" t="str">
        <f t="shared" si="6"/>
        <v/>
      </c>
      <c r="X65" s="1" t="str">
        <f t="shared" si="7"/>
        <v/>
      </c>
      <c r="Y65" s="1" t="str">
        <f t="shared" si="8"/>
        <v/>
      </c>
      <c r="Z65" s="1" t="str">
        <f t="shared" si="9"/>
        <v/>
      </c>
      <c r="AA65" s="1" t="str">
        <f t="shared" si="10"/>
        <v/>
      </c>
      <c r="AB65" s="1" t="str">
        <f t="shared" si="11"/>
        <v/>
      </c>
      <c r="AC65" s="1" t="str">
        <f t="shared" si="12"/>
        <v>Gene:ARID1B&amp;HGNC:18040&amp;OMIM:614556&amp;UserInfo:Coffin-Siris syndrome 1&amp;UserType:NonSyndrRetard;SyndrRetard;</v>
      </c>
      <c r="AD65" s="1" t="str">
        <f t="shared" si="13"/>
        <v>NonSyndrRetard;SyndrRetard;</v>
      </c>
    </row>
    <row r="66" spans="1:30" ht="12" customHeight="1" x14ac:dyDescent="0.2">
      <c r="A66" s="5" t="s">
        <v>219</v>
      </c>
      <c r="B66" s="5"/>
      <c r="C66" s="5" t="s">
        <v>220</v>
      </c>
      <c r="D66" s="6" t="str">
        <f t="shared" ref="D66:D129" si="14">IF(ISERROR(C66),"",HYPERLINK(CONCATENATE("http://www.genenames.org/cgi-bin/gene_symbol_report?hgnc_id=",C66),"Click HGNC"))</f>
        <v>Click HGNC</v>
      </c>
      <c r="E66" s="7">
        <v>609539</v>
      </c>
      <c r="F66" s="6" t="str">
        <f t="shared" ref="F66:F129" si="15">IF(ISERROR(E66),"",HYPERLINK(CONCATENATE("https://omim.org/entry/",E66),"Click OMIM"))</f>
        <v>Click OMIM</v>
      </c>
      <c r="G66" s="7" t="s">
        <v>20</v>
      </c>
      <c r="H66" s="5" t="s">
        <v>21</v>
      </c>
      <c r="I66" s="5"/>
      <c r="J66" s="5"/>
      <c r="K66" s="5"/>
      <c r="L66" s="5"/>
      <c r="M66" s="5"/>
      <c r="N66" s="5"/>
      <c r="O66" s="5"/>
      <c r="P66" s="5"/>
      <c r="Q66" s="5"/>
      <c r="R66" s="9"/>
      <c r="S66" s="1" t="str">
        <f t="shared" si="2"/>
        <v/>
      </c>
      <c r="T66" s="1" t="str">
        <f t="shared" si="3"/>
        <v/>
      </c>
      <c r="U66" s="1" t="str">
        <f t="shared" si="4"/>
        <v/>
      </c>
      <c r="V66" s="1" t="str">
        <f t="shared" si="5"/>
        <v/>
      </c>
      <c r="W66" s="1" t="str">
        <f t="shared" si="6"/>
        <v/>
      </c>
      <c r="X66" s="1" t="str">
        <f t="shared" si="7"/>
        <v/>
      </c>
      <c r="Y66" s="1" t="str">
        <f t="shared" si="8"/>
        <v/>
      </c>
      <c r="Z66" s="1" t="str">
        <f t="shared" si="9"/>
        <v/>
      </c>
      <c r="AA66" s="1" t="str">
        <f t="shared" si="10"/>
        <v/>
      </c>
      <c r="AB66" s="1" t="str">
        <f t="shared" si="11"/>
        <v/>
      </c>
      <c r="AC66" s="1" t="str">
        <f t="shared" si="12"/>
        <v>Gene:ARID2&amp;HGNC:18037&amp;OMIM:609539&amp;UserInfo:No OMIM phenotype&amp;UserType:</v>
      </c>
      <c r="AD66" s="1" t="str">
        <f t="shared" si="13"/>
        <v/>
      </c>
    </row>
    <row r="67" spans="1:30" ht="12" customHeight="1" x14ac:dyDescent="0.2">
      <c r="A67" s="5" t="s">
        <v>221</v>
      </c>
      <c r="B67" s="5"/>
      <c r="C67" s="5" t="s">
        <v>222</v>
      </c>
      <c r="D67" s="6" t="str">
        <f t="shared" si="14"/>
        <v>Click HGNC</v>
      </c>
      <c r="E67" s="7">
        <v>608922</v>
      </c>
      <c r="F67" s="6" t="str">
        <f t="shared" si="15"/>
        <v>Click OMIM</v>
      </c>
      <c r="G67" s="7" t="s">
        <v>223</v>
      </c>
      <c r="H67" s="5" t="s">
        <v>21</v>
      </c>
      <c r="I67" s="5"/>
      <c r="J67" s="5"/>
      <c r="K67" s="5"/>
      <c r="L67" s="5" t="s">
        <v>22</v>
      </c>
      <c r="M67" s="5" t="s">
        <v>22</v>
      </c>
      <c r="N67" s="5"/>
      <c r="O67" s="5"/>
      <c r="P67" s="5"/>
      <c r="Q67" s="5"/>
      <c r="R67" s="9"/>
      <c r="S67" s="1" t="str">
        <f t="shared" ref="S67:S130" si="16">IF(I67="x","ToInvestigate;","")</f>
        <v/>
      </c>
      <c r="T67" s="1" t="str">
        <f t="shared" ref="T67:T130" si="17">IF(J67="x","Unexpected;","")</f>
        <v/>
      </c>
      <c r="U67" s="1" t="str">
        <f t="shared" ref="U67:U130" si="18">IF(K67="x","NonSyndrRetard;","")</f>
        <v/>
      </c>
      <c r="V67" s="1" t="str">
        <f t="shared" ref="V67:V130" si="19">IF(L67="x","SyndrRetard;","")</f>
        <v>SyndrRetard;</v>
      </c>
      <c r="W67" s="1" t="str">
        <f t="shared" ref="W67:W130" si="20">IF(M67="x","RetardPlusCerebAbnorm;","")</f>
        <v>RetardPlusCerebAbnorm;</v>
      </c>
      <c r="X67" s="1" t="str">
        <f t="shared" ref="X67:X130" si="21">IF(N67="x","Encephalo;","")</f>
        <v/>
      </c>
      <c r="Y67" s="1" t="str">
        <f t="shared" ref="Y67:Y130" si="22">IF(O67="x","Metabolism;","")</f>
        <v/>
      </c>
      <c r="Z67" s="1" t="str">
        <f t="shared" ref="Z67:Z130" si="23">IF(P67="x","NonRetardButSyndr;","")</f>
        <v/>
      </c>
      <c r="AA67" s="1" t="str">
        <f t="shared" ref="AA67:AA130" si="24">IF(Q67="x","Cardiopathy;","")</f>
        <v/>
      </c>
      <c r="AB67" s="1" t="str">
        <f t="shared" ref="AB67:AB130" si="25">IF(R67="x","Neuro;","")</f>
        <v/>
      </c>
      <c r="AC67" s="1" t="str">
        <f t="shared" ref="AC67:AC130" si="26">CONCATENATE("Gene:",A67,"&amp;",C67,"&amp;OMIM:",E67,"&amp;UserInfo:",G67,"&amp;UserType:",AD67)</f>
        <v>Gene:ARL13B&amp;HGNC:25419&amp;OMIM:608922&amp;UserInfo:Joubert syndrome 8&amp;UserType:SyndrRetard;RetardPlusCerebAbnorm;</v>
      </c>
      <c r="AD67" s="1" t="str">
        <f t="shared" ref="AD67:AD130" si="27">CONCATENATE(S67,T67,U67,V67,W67,X67,Y67,Z67,AA67,AB67)</f>
        <v>SyndrRetard;RetardPlusCerebAbnorm;</v>
      </c>
    </row>
    <row r="68" spans="1:30" ht="12" customHeight="1" x14ac:dyDescent="0.2">
      <c r="A68" s="5" t="s">
        <v>224</v>
      </c>
      <c r="B68" s="5"/>
      <c r="C68" s="5" t="s">
        <v>225</v>
      </c>
      <c r="D68" s="6" t="str">
        <f t="shared" si="14"/>
        <v>Click HGNC</v>
      </c>
      <c r="E68" s="7">
        <v>608845</v>
      </c>
      <c r="F68" s="6" t="str">
        <f t="shared" si="15"/>
        <v>Click OMIM</v>
      </c>
      <c r="G68" s="7" t="s">
        <v>226</v>
      </c>
      <c r="H68" s="5" t="s">
        <v>21</v>
      </c>
      <c r="I68" s="5"/>
      <c r="J68" s="5"/>
      <c r="K68" s="5"/>
      <c r="L68" s="5" t="s">
        <v>22</v>
      </c>
      <c r="M68" s="5"/>
      <c r="N68" s="5"/>
      <c r="O68" s="5"/>
      <c r="P68" s="5" t="s">
        <v>22</v>
      </c>
      <c r="Q68" s="5"/>
      <c r="R68" s="9"/>
      <c r="S68" s="1" t="str">
        <f t="shared" si="16"/>
        <v/>
      </c>
      <c r="T68" s="1" t="str">
        <f t="shared" si="17"/>
        <v/>
      </c>
      <c r="U68" s="1" t="str">
        <f t="shared" si="18"/>
        <v/>
      </c>
      <c r="V68" s="1" t="str">
        <f t="shared" si="19"/>
        <v>SyndrRetard;</v>
      </c>
      <c r="W68" s="1" t="str">
        <f t="shared" si="20"/>
        <v/>
      </c>
      <c r="X68" s="1" t="str">
        <f t="shared" si="21"/>
        <v/>
      </c>
      <c r="Y68" s="1" t="str">
        <f t="shared" si="22"/>
        <v/>
      </c>
      <c r="Z68" s="1" t="str">
        <f t="shared" si="23"/>
        <v>NonRetardButSyndr;</v>
      </c>
      <c r="AA68" s="1" t="str">
        <f t="shared" si="24"/>
        <v/>
      </c>
      <c r="AB68" s="1" t="str">
        <f t="shared" si="25"/>
        <v/>
      </c>
      <c r="AC68" s="1" t="str">
        <f t="shared" si="26"/>
        <v>Gene:ARL6&amp;HGNC:13210&amp;OMIM:608845&amp;UserInfo:?Retinitis pigmentosa 55 ; Bardet-Biedl syndrome 3 ; Bardet-Biedl syndrome 1, modifier of&amp;UserType:SyndrRetard;NonRetardButSyndr;</v>
      </c>
      <c r="AD68" s="1" t="str">
        <f t="shared" si="27"/>
        <v>SyndrRetard;NonRetardButSyndr;</v>
      </c>
    </row>
    <row r="69" spans="1:30" ht="12" customHeight="1" x14ac:dyDescent="0.2">
      <c r="A69" s="5" t="s">
        <v>227</v>
      </c>
      <c r="B69" s="5"/>
      <c r="C69" s="5" t="s">
        <v>228</v>
      </c>
      <c r="D69" s="6" t="str">
        <f t="shared" si="14"/>
        <v>Click HGNC</v>
      </c>
      <c r="E69" s="7">
        <v>300180</v>
      </c>
      <c r="F69" s="6" t="str">
        <f t="shared" si="15"/>
        <v>Click OMIM</v>
      </c>
      <c r="G69" s="7" t="s">
        <v>229</v>
      </c>
      <c r="H69" s="5" t="s">
        <v>21</v>
      </c>
      <c r="I69" s="5"/>
      <c r="J69" s="5"/>
      <c r="K69" s="5"/>
      <c r="L69" s="5" t="s">
        <v>22</v>
      </c>
      <c r="M69" s="5"/>
      <c r="N69" s="5"/>
      <c r="O69" s="5"/>
      <c r="P69" s="5" t="s">
        <v>22</v>
      </c>
      <c r="Q69" s="5"/>
      <c r="R69" s="9"/>
      <c r="S69" s="1" t="str">
        <f t="shared" si="16"/>
        <v/>
      </c>
      <c r="T69" s="1" t="str">
        <f t="shared" si="17"/>
        <v/>
      </c>
      <c r="U69" s="1" t="str">
        <f t="shared" si="18"/>
        <v/>
      </c>
      <c r="V69" s="1" t="str">
        <f t="shared" si="19"/>
        <v>SyndrRetard;</v>
      </c>
      <c r="W69" s="1" t="str">
        <f t="shared" si="20"/>
        <v/>
      </c>
      <c r="X69" s="1" t="str">
        <f t="shared" si="21"/>
        <v/>
      </c>
      <c r="Y69" s="1" t="str">
        <f t="shared" si="22"/>
        <v/>
      </c>
      <c r="Z69" s="1" t="str">
        <f t="shared" si="23"/>
        <v>NonRetardButSyndr;</v>
      </c>
      <c r="AA69" s="1" t="str">
        <f t="shared" si="24"/>
        <v/>
      </c>
      <c r="AB69" s="1" t="str">
        <f t="shared" si="25"/>
        <v/>
      </c>
      <c r="AC69" s="1" t="str">
        <f t="shared" si="26"/>
        <v>Gene:ARSE&amp;HGNC:719&amp;OMIM:300180&amp;UserInfo:Chondrodysplasia punctata, X-linked recessive&amp;UserType:SyndrRetard;NonRetardButSyndr;</v>
      </c>
      <c r="AD69" s="1" t="str">
        <f t="shared" si="27"/>
        <v>SyndrRetard;NonRetardButSyndr;</v>
      </c>
    </row>
    <row r="70" spans="1:30" ht="12" customHeight="1" x14ac:dyDescent="0.2">
      <c r="A70" s="5" t="s">
        <v>230</v>
      </c>
      <c r="B70" s="5"/>
      <c r="C70" s="5" t="s">
        <v>231</v>
      </c>
      <c r="D70" s="6" t="str">
        <f t="shared" si="14"/>
        <v>Click HGNC</v>
      </c>
      <c r="E70" s="7">
        <v>300382</v>
      </c>
      <c r="F70" s="6" t="str">
        <f t="shared" si="15"/>
        <v>Click OMIM</v>
      </c>
      <c r="G70" s="7" t="s">
        <v>232</v>
      </c>
      <c r="H70" s="5" t="s">
        <v>218</v>
      </c>
      <c r="I70" s="5"/>
      <c r="J70" s="5"/>
      <c r="K70" s="5"/>
      <c r="L70" s="5" t="s">
        <v>22</v>
      </c>
      <c r="M70" s="5" t="s">
        <v>22</v>
      </c>
      <c r="N70" s="5" t="s">
        <v>22</v>
      </c>
      <c r="O70" s="5"/>
      <c r="P70" s="5"/>
      <c r="Q70" s="5"/>
      <c r="R70" s="9"/>
      <c r="S70" s="1" t="str">
        <f t="shared" si="16"/>
        <v/>
      </c>
      <c r="T70" s="1" t="str">
        <f t="shared" si="17"/>
        <v/>
      </c>
      <c r="U70" s="1" t="str">
        <f t="shared" si="18"/>
        <v/>
      </c>
      <c r="V70" s="1" t="str">
        <f t="shared" si="19"/>
        <v>SyndrRetard;</v>
      </c>
      <c r="W70" s="1" t="str">
        <f t="shared" si="20"/>
        <v>RetardPlusCerebAbnorm;</v>
      </c>
      <c r="X70" s="1" t="str">
        <f t="shared" si="21"/>
        <v>Encephalo;</v>
      </c>
      <c r="Y70" s="1" t="str">
        <f t="shared" si="22"/>
        <v/>
      </c>
      <c r="Z70" s="1" t="str">
        <f t="shared" si="23"/>
        <v/>
      </c>
      <c r="AA70" s="1" t="str">
        <f t="shared" si="24"/>
        <v/>
      </c>
      <c r="AB70" s="1" t="str">
        <f t="shared" si="25"/>
        <v/>
      </c>
      <c r="AC70" s="1" t="str">
        <f t="shared" si="26"/>
        <v>Gene:ARX&amp;HGNC:18060&amp;OMIM:300382&amp;UserInfo:Epileptic encephalopathy, early infantile, 1 ; Hydranencephaly with abnormal genitalia ; Lissencephaly, X-linked 2 ; Mental retardation, X-linked 29 and others ; Partington syndrome ; Proud syndrome&amp;UserType:SyndrRetard;RetardPlusCerebAbnorm;Encephalo;</v>
      </c>
      <c r="AD70" s="1" t="str">
        <f t="shared" si="27"/>
        <v>SyndrRetard;RetardPlusCerebAbnorm;Encephalo;</v>
      </c>
    </row>
    <row r="71" spans="1:30" ht="12" customHeight="1" x14ac:dyDescent="0.2">
      <c r="A71" s="5" t="s">
        <v>233</v>
      </c>
      <c r="B71" s="5"/>
      <c r="C71" s="5" t="s">
        <v>234</v>
      </c>
      <c r="D71" s="6" t="str">
        <f t="shared" si="14"/>
        <v>Click HGNC</v>
      </c>
      <c r="E71" s="7">
        <v>608310</v>
      </c>
      <c r="F71" s="6" t="str">
        <f t="shared" si="15"/>
        <v>Click OMIM</v>
      </c>
      <c r="G71" s="7" t="s">
        <v>235</v>
      </c>
      <c r="H71" s="5" t="s">
        <v>21</v>
      </c>
      <c r="I71" s="5"/>
      <c r="J71" s="5"/>
      <c r="K71" s="5"/>
      <c r="L71" s="5"/>
      <c r="M71" s="5"/>
      <c r="N71" s="5"/>
      <c r="O71" s="5" t="s">
        <v>22</v>
      </c>
      <c r="P71" s="5"/>
      <c r="Q71" s="5"/>
      <c r="R71" s="9"/>
      <c r="S71" s="1" t="str">
        <f t="shared" si="16"/>
        <v/>
      </c>
      <c r="T71" s="1" t="str">
        <f t="shared" si="17"/>
        <v/>
      </c>
      <c r="U71" s="1" t="str">
        <f t="shared" si="18"/>
        <v/>
      </c>
      <c r="V71" s="1" t="str">
        <f t="shared" si="19"/>
        <v/>
      </c>
      <c r="W71" s="1" t="str">
        <f t="shared" si="20"/>
        <v/>
      </c>
      <c r="X71" s="1" t="str">
        <f t="shared" si="21"/>
        <v/>
      </c>
      <c r="Y71" s="1" t="str">
        <f t="shared" si="22"/>
        <v>Metabolism;</v>
      </c>
      <c r="Z71" s="1" t="str">
        <f t="shared" si="23"/>
        <v/>
      </c>
      <c r="AA71" s="1" t="str">
        <f t="shared" si="24"/>
        <v/>
      </c>
      <c r="AB71" s="1" t="str">
        <f t="shared" si="25"/>
        <v/>
      </c>
      <c r="AC71" s="1" t="str">
        <f t="shared" si="26"/>
        <v>Gene:ASL&amp;HGNC:746&amp;OMIM:608310&amp;UserInfo:Argininosuccinic aciduria&amp;UserType:Metabolism;</v>
      </c>
      <c r="AD71" s="1" t="str">
        <f t="shared" si="27"/>
        <v>Metabolism;</v>
      </c>
    </row>
    <row r="72" spans="1:30" ht="12" customHeight="1" x14ac:dyDescent="0.2">
      <c r="A72" s="5" t="s">
        <v>236</v>
      </c>
      <c r="B72" s="5"/>
      <c r="C72" s="5" t="s">
        <v>237</v>
      </c>
      <c r="D72" s="6" t="str">
        <f t="shared" si="14"/>
        <v>Click HGNC</v>
      </c>
      <c r="E72" s="7">
        <v>108370</v>
      </c>
      <c r="F72" s="6" t="str">
        <f t="shared" si="15"/>
        <v>Click OMIM</v>
      </c>
      <c r="G72" s="7" t="s">
        <v>238</v>
      </c>
      <c r="H72" s="5" t="s">
        <v>21</v>
      </c>
      <c r="I72" s="5"/>
      <c r="J72" s="5"/>
      <c r="K72" s="5"/>
      <c r="L72" s="5"/>
      <c r="M72" s="8" t="s">
        <v>29</v>
      </c>
      <c r="N72" s="8" t="s">
        <v>29</v>
      </c>
      <c r="O72" s="5" t="s">
        <v>22</v>
      </c>
      <c r="P72" s="5"/>
      <c r="Q72" s="5"/>
      <c r="R72" s="9"/>
      <c r="S72" s="1" t="str">
        <f t="shared" si="16"/>
        <v/>
      </c>
      <c r="T72" s="1" t="str">
        <f t="shared" si="17"/>
        <v/>
      </c>
      <c r="U72" s="1" t="str">
        <f t="shared" si="18"/>
        <v/>
      </c>
      <c r="V72" s="1" t="str">
        <f t="shared" si="19"/>
        <v/>
      </c>
      <c r="W72" s="1" t="str">
        <f t="shared" si="20"/>
        <v>RetardPlusCerebAbnorm;</v>
      </c>
      <c r="X72" s="1" t="str">
        <f t="shared" si="21"/>
        <v>Encephalo;</v>
      </c>
      <c r="Y72" s="1" t="str">
        <f t="shared" si="22"/>
        <v>Metabolism;</v>
      </c>
      <c r="Z72" s="1" t="str">
        <f t="shared" si="23"/>
        <v/>
      </c>
      <c r="AA72" s="1" t="str">
        <f t="shared" si="24"/>
        <v/>
      </c>
      <c r="AB72" s="1" t="str">
        <f t="shared" si="25"/>
        <v/>
      </c>
      <c r="AC72" s="1" t="str">
        <f t="shared" si="26"/>
        <v>Gene:ASNS&amp;HGNC:753&amp;OMIM:108370&amp;UserInfo:Asparagine synthetase deficiency&amp;UserType:RetardPlusCerebAbnorm;Encephalo;Metabolism;</v>
      </c>
      <c r="AD72" s="1" t="str">
        <f t="shared" si="27"/>
        <v>RetardPlusCerebAbnorm;Encephalo;Metabolism;</v>
      </c>
    </row>
    <row r="73" spans="1:30" ht="12" customHeight="1" x14ac:dyDescent="0.2">
      <c r="A73" s="5" t="s">
        <v>239</v>
      </c>
      <c r="B73" s="5"/>
      <c r="C73" s="5" t="s">
        <v>240</v>
      </c>
      <c r="D73" s="6" t="str">
        <f t="shared" si="14"/>
        <v>Click HGNC</v>
      </c>
      <c r="E73" s="7">
        <v>608034</v>
      </c>
      <c r="F73" s="6" t="str">
        <f t="shared" si="15"/>
        <v>Click OMIM</v>
      </c>
      <c r="G73" s="7" t="s">
        <v>241</v>
      </c>
      <c r="H73" s="5" t="s">
        <v>21</v>
      </c>
      <c r="I73" s="5"/>
      <c r="J73" s="5"/>
      <c r="K73" s="5" t="s">
        <v>22</v>
      </c>
      <c r="L73" s="5" t="s">
        <v>22</v>
      </c>
      <c r="M73" s="5" t="s">
        <v>22</v>
      </c>
      <c r="N73" s="8" t="s">
        <v>29</v>
      </c>
      <c r="O73" s="5" t="s">
        <v>22</v>
      </c>
      <c r="P73" s="5"/>
      <c r="Q73" s="5"/>
      <c r="R73" s="9"/>
      <c r="S73" s="1" t="str">
        <f t="shared" si="16"/>
        <v/>
      </c>
      <c r="T73" s="1" t="str">
        <f t="shared" si="17"/>
        <v/>
      </c>
      <c r="U73" s="1" t="str">
        <f t="shared" si="18"/>
        <v>NonSyndrRetard;</v>
      </c>
      <c r="V73" s="1" t="str">
        <f t="shared" si="19"/>
        <v>SyndrRetard;</v>
      </c>
      <c r="W73" s="1" t="str">
        <f t="shared" si="20"/>
        <v>RetardPlusCerebAbnorm;</v>
      </c>
      <c r="X73" s="1" t="str">
        <f t="shared" si="21"/>
        <v>Encephalo;</v>
      </c>
      <c r="Y73" s="1" t="str">
        <f t="shared" si="22"/>
        <v>Metabolism;</v>
      </c>
      <c r="Z73" s="1" t="str">
        <f t="shared" si="23"/>
        <v/>
      </c>
      <c r="AA73" s="1" t="str">
        <f t="shared" si="24"/>
        <v/>
      </c>
      <c r="AB73" s="1" t="str">
        <f t="shared" si="25"/>
        <v/>
      </c>
      <c r="AC73" s="1" t="str">
        <f t="shared" si="26"/>
        <v>Gene:ASPA&amp;HGNC:756&amp;OMIM:608034&amp;UserInfo:Canavan disease&amp;UserType:NonSyndrRetard;SyndrRetard;RetardPlusCerebAbnorm;Encephalo;Metabolism;</v>
      </c>
      <c r="AD73" s="1" t="str">
        <f t="shared" si="27"/>
        <v>NonSyndrRetard;SyndrRetard;RetardPlusCerebAbnorm;Encephalo;Metabolism;</v>
      </c>
    </row>
    <row r="74" spans="1:30" ht="12" customHeight="1" x14ac:dyDescent="0.2">
      <c r="A74" s="5" t="s">
        <v>242</v>
      </c>
      <c r="B74" s="5"/>
      <c r="C74" s="5" t="s">
        <v>243</v>
      </c>
      <c r="D74" s="6" t="str">
        <f t="shared" si="14"/>
        <v>Click HGNC</v>
      </c>
      <c r="E74" s="7">
        <v>605481</v>
      </c>
      <c r="F74" s="6" t="str">
        <f t="shared" si="15"/>
        <v>Click OMIM</v>
      </c>
      <c r="G74" s="7" t="s">
        <v>244</v>
      </c>
      <c r="H74" s="5" t="s">
        <v>21</v>
      </c>
      <c r="I74" s="5"/>
      <c r="J74" s="5"/>
      <c r="K74" s="5"/>
      <c r="L74" s="5" t="s">
        <v>22</v>
      </c>
      <c r="M74" s="5"/>
      <c r="N74" s="5"/>
      <c r="O74" s="5"/>
      <c r="P74" s="5"/>
      <c r="Q74" s="5"/>
      <c r="R74" s="9"/>
      <c r="S74" s="1" t="str">
        <f t="shared" si="16"/>
        <v/>
      </c>
      <c r="T74" s="1" t="str">
        <f t="shared" si="17"/>
        <v/>
      </c>
      <c r="U74" s="1" t="str">
        <f t="shared" si="18"/>
        <v/>
      </c>
      <c r="V74" s="1" t="str">
        <f t="shared" si="19"/>
        <v>SyndrRetard;</v>
      </c>
      <c r="W74" s="1" t="str">
        <f t="shared" si="20"/>
        <v/>
      </c>
      <c r="X74" s="1" t="str">
        <f t="shared" si="21"/>
        <v/>
      </c>
      <c r="Y74" s="1" t="str">
        <f t="shared" si="22"/>
        <v/>
      </c>
      <c r="Z74" s="1" t="str">
        <f t="shared" si="23"/>
        <v/>
      </c>
      <c r="AA74" s="1" t="str">
        <f t="shared" si="24"/>
        <v/>
      </c>
      <c r="AB74" s="1" t="str">
        <f t="shared" si="25"/>
        <v/>
      </c>
      <c r="AC74" s="1" t="str">
        <f t="shared" si="26"/>
        <v>Gene:ASPM&amp;HGNC:19048&amp;OMIM:605481&amp;UserInfo:Microcephaly 5, primary, autosomal recessive&amp;UserType:SyndrRetard;</v>
      </c>
      <c r="AD74" s="1" t="str">
        <f t="shared" si="27"/>
        <v>SyndrRetard;</v>
      </c>
    </row>
    <row r="75" spans="1:30" ht="12" customHeight="1" x14ac:dyDescent="0.2">
      <c r="A75" s="5" t="s">
        <v>245</v>
      </c>
      <c r="B75" s="5"/>
      <c r="C75" s="5" t="s">
        <v>246</v>
      </c>
      <c r="D75" s="6" t="str">
        <f t="shared" si="14"/>
        <v>Click HGNC</v>
      </c>
      <c r="E75" s="7">
        <v>612990</v>
      </c>
      <c r="F75" s="6" t="str">
        <f t="shared" si="15"/>
        <v>Click OMIM</v>
      </c>
      <c r="G75" s="7" t="s">
        <v>247</v>
      </c>
      <c r="H75" s="5" t="s">
        <v>21</v>
      </c>
      <c r="I75" s="5"/>
      <c r="J75" s="5"/>
      <c r="K75" s="5"/>
      <c r="L75" s="5" t="s">
        <v>22</v>
      </c>
      <c r="M75" s="5"/>
      <c r="N75" s="5"/>
      <c r="O75" s="5"/>
      <c r="P75" s="5"/>
      <c r="Q75" s="5"/>
      <c r="R75" s="9"/>
      <c r="S75" s="1" t="str">
        <f t="shared" si="16"/>
        <v/>
      </c>
      <c r="T75" s="1" t="str">
        <f t="shared" si="17"/>
        <v/>
      </c>
      <c r="U75" s="1" t="str">
        <f t="shared" si="18"/>
        <v/>
      </c>
      <c r="V75" s="1" t="str">
        <f t="shared" si="19"/>
        <v>SyndrRetard;</v>
      </c>
      <c r="W75" s="1" t="str">
        <f t="shared" si="20"/>
        <v/>
      </c>
      <c r="X75" s="1" t="str">
        <f t="shared" si="21"/>
        <v/>
      </c>
      <c r="Y75" s="1" t="str">
        <f t="shared" si="22"/>
        <v/>
      </c>
      <c r="Z75" s="1" t="str">
        <f t="shared" si="23"/>
        <v/>
      </c>
      <c r="AA75" s="1" t="str">
        <f t="shared" si="24"/>
        <v/>
      </c>
      <c r="AB75" s="1" t="str">
        <f t="shared" si="25"/>
        <v/>
      </c>
      <c r="AC75" s="1" t="str">
        <f t="shared" si="26"/>
        <v>Gene:ASXL1&amp;HGNC:18318&amp;OMIM:612990&amp;UserInfo:Bohring-Opitz syndrome ; Myelodysplastic syndrome, somatic&amp;UserType:SyndrRetard;</v>
      </c>
      <c r="AD75" s="1" t="str">
        <f t="shared" si="27"/>
        <v>SyndrRetard;</v>
      </c>
    </row>
    <row r="76" spans="1:30" ht="12" customHeight="1" x14ac:dyDescent="0.2">
      <c r="A76" s="5" t="s">
        <v>248</v>
      </c>
      <c r="B76" s="5"/>
      <c r="C76" s="5" t="s">
        <v>249</v>
      </c>
      <c r="D76" s="6" t="str">
        <f t="shared" si="14"/>
        <v>Click HGNC</v>
      </c>
      <c r="E76" s="7">
        <v>615115</v>
      </c>
      <c r="F76" s="6" t="str">
        <f t="shared" si="15"/>
        <v>Click OMIM</v>
      </c>
      <c r="G76" s="7" t="s">
        <v>250</v>
      </c>
      <c r="H76" s="5" t="s">
        <v>21</v>
      </c>
      <c r="I76" s="5"/>
      <c r="J76" s="5"/>
      <c r="K76" s="5"/>
      <c r="L76" s="5" t="s">
        <v>22</v>
      </c>
      <c r="M76" s="5"/>
      <c r="N76" s="5"/>
      <c r="O76" s="5"/>
      <c r="P76" s="5"/>
      <c r="Q76" s="5"/>
      <c r="R76" s="9"/>
      <c r="S76" s="1" t="str">
        <f t="shared" si="16"/>
        <v/>
      </c>
      <c r="T76" s="1" t="str">
        <f t="shared" si="17"/>
        <v/>
      </c>
      <c r="U76" s="1" t="str">
        <f t="shared" si="18"/>
        <v/>
      </c>
      <c r="V76" s="1" t="str">
        <f t="shared" si="19"/>
        <v>SyndrRetard;</v>
      </c>
      <c r="W76" s="1" t="str">
        <f t="shared" si="20"/>
        <v/>
      </c>
      <c r="X76" s="1" t="str">
        <f t="shared" si="21"/>
        <v/>
      </c>
      <c r="Y76" s="1" t="str">
        <f t="shared" si="22"/>
        <v/>
      </c>
      <c r="Z76" s="1" t="str">
        <f t="shared" si="23"/>
        <v/>
      </c>
      <c r="AA76" s="1" t="str">
        <f t="shared" si="24"/>
        <v/>
      </c>
      <c r="AB76" s="1" t="str">
        <f t="shared" si="25"/>
        <v/>
      </c>
      <c r="AC76" s="1" t="str">
        <f t="shared" si="26"/>
        <v>Gene:ASXL3&amp;HGNC:29357&amp;OMIM:615115&amp;UserInfo:Bainbridge-Ropers syndrome&amp;UserType:SyndrRetard;</v>
      </c>
      <c r="AD76" s="1" t="str">
        <f t="shared" si="27"/>
        <v>SyndrRetard;</v>
      </c>
    </row>
    <row r="77" spans="1:30" ht="12" customHeight="1" x14ac:dyDescent="0.2">
      <c r="A77" s="5" t="s">
        <v>251</v>
      </c>
      <c r="B77" s="5"/>
      <c r="C77" s="5" t="s">
        <v>252</v>
      </c>
      <c r="D77" s="6" t="str">
        <f t="shared" si="14"/>
        <v>Click HGNC</v>
      </c>
      <c r="E77" s="7">
        <v>601731</v>
      </c>
      <c r="F77" s="6" t="str">
        <f t="shared" si="15"/>
        <v>Click OMIM</v>
      </c>
      <c r="G77" s="7" t="s">
        <v>253</v>
      </c>
      <c r="H77" s="5" t="s">
        <v>21</v>
      </c>
      <c r="I77" s="5"/>
      <c r="J77" s="5"/>
      <c r="K77" s="5"/>
      <c r="L77" s="5" t="s">
        <v>22</v>
      </c>
      <c r="M77" s="5"/>
      <c r="N77" s="8" t="s">
        <v>29</v>
      </c>
      <c r="O77" s="5" t="s">
        <v>22</v>
      </c>
      <c r="P77" s="5"/>
      <c r="Q77" s="5"/>
      <c r="R77" s="9"/>
      <c r="S77" s="1" t="str">
        <f t="shared" si="16"/>
        <v/>
      </c>
      <c r="T77" s="1" t="str">
        <f t="shared" si="17"/>
        <v/>
      </c>
      <c r="U77" s="1" t="str">
        <f t="shared" si="18"/>
        <v/>
      </c>
      <c r="V77" s="1" t="str">
        <f t="shared" si="19"/>
        <v>SyndrRetard;</v>
      </c>
      <c r="W77" s="1" t="str">
        <f t="shared" si="20"/>
        <v/>
      </c>
      <c r="X77" s="1" t="str">
        <f t="shared" si="21"/>
        <v>Encephalo;</v>
      </c>
      <c r="Y77" s="1" t="str">
        <f t="shared" si="22"/>
        <v>Metabolism;</v>
      </c>
      <c r="Z77" s="1" t="str">
        <f t="shared" si="23"/>
        <v/>
      </c>
      <c r="AA77" s="1" t="str">
        <f t="shared" si="24"/>
        <v/>
      </c>
      <c r="AB77" s="1" t="str">
        <f t="shared" si="25"/>
        <v/>
      </c>
      <c r="AC77" s="1" t="str">
        <f t="shared" si="26"/>
        <v>Gene:ATIC&amp;HGNC:794&amp;OMIM:601731&amp;UserInfo:AICA-ribosiduria due to ATIC deficiency&amp;UserType:SyndrRetard;Encephalo;Metabolism;</v>
      </c>
      <c r="AD77" s="1" t="str">
        <f t="shared" si="27"/>
        <v>SyndrRetard;Encephalo;Metabolism;</v>
      </c>
    </row>
    <row r="78" spans="1:30" ht="12" customHeight="1" x14ac:dyDescent="0.2">
      <c r="A78" s="12" t="s">
        <v>254</v>
      </c>
      <c r="B78" s="12"/>
      <c r="C78" s="5" t="s">
        <v>255</v>
      </c>
      <c r="D78" s="6" t="str">
        <f t="shared" si="14"/>
        <v>Click HGNC</v>
      </c>
      <c r="E78" s="7">
        <v>182350</v>
      </c>
      <c r="F78" s="6" t="str">
        <f t="shared" si="15"/>
        <v>Click OMIM</v>
      </c>
      <c r="G78" s="7" t="s">
        <v>256</v>
      </c>
      <c r="H78" s="5"/>
      <c r="I78" s="5"/>
      <c r="J78" s="5"/>
      <c r="K78" s="5"/>
      <c r="L78" s="5" t="s">
        <v>22</v>
      </c>
      <c r="M78" s="5"/>
      <c r="N78" s="5"/>
      <c r="O78" s="5"/>
      <c r="P78" s="5"/>
      <c r="Q78" s="5"/>
      <c r="R78" s="9" t="s">
        <v>22</v>
      </c>
      <c r="S78" s="1" t="str">
        <f t="shared" si="16"/>
        <v/>
      </c>
      <c r="T78" s="1" t="str">
        <f t="shared" si="17"/>
        <v/>
      </c>
      <c r="U78" s="1" t="str">
        <f t="shared" si="18"/>
        <v/>
      </c>
      <c r="V78" s="1" t="str">
        <f t="shared" si="19"/>
        <v>SyndrRetard;</v>
      </c>
      <c r="W78" s="1" t="str">
        <f t="shared" si="20"/>
        <v/>
      </c>
      <c r="X78" s="1" t="str">
        <f t="shared" si="21"/>
        <v/>
      </c>
      <c r="Y78" s="1" t="str">
        <f t="shared" si="22"/>
        <v/>
      </c>
      <c r="Z78" s="1" t="str">
        <f t="shared" si="23"/>
        <v/>
      </c>
      <c r="AA78" s="1" t="str">
        <f t="shared" si="24"/>
        <v/>
      </c>
      <c r="AB78" s="1" t="str">
        <f t="shared" si="25"/>
        <v>Neuro;</v>
      </c>
      <c r="AC78" s="1" t="str">
        <f t="shared" si="26"/>
        <v>Gene:ATP1A3&amp;HGNC:801&amp;OMIM:182350&amp;UserInfo:Alternating hemiplegia of childhood 2 ; CAPOS syndrome ; Dystonia-12&amp;UserType:SyndrRetard;Neuro;</v>
      </c>
      <c r="AD78" s="1" t="str">
        <f t="shared" si="27"/>
        <v>SyndrRetard;Neuro;</v>
      </c>
    </row>
    <row r="79" spans="1:30" ht="12" customHeight="1" x14ac:dyDescent="0.2">
      <c r="A79" s="5" t="s">
        <v>257</v>
      </c>
      <c r="B79" s="5"/>
      <c r="C79" s="5" t="s">
        <v>258</v>
      </c>
      <c r="D79" s="6" t="str">
        <f t="shared" si="14"/>
        <v>Click HGNC</v>
      </c>
      <c r="E79" s="7">
        <v>300556</v>
      </c>
      <c r="F79" s="6" t="str">
        <f t="shared" si="15"/>
        <v>Click OMIM</v>
      </c>
      <c r="G79" s="7" t="s">
        <v>259</v>
      </c>
      <c r="H79" s="5" t="s">
        <v>211</v>
      </c>
      <c r="I79" s="5"/>
      <c r="J79" s="5"/>
      <c r="K79" s="5" t="s">
        <v>177</v>
      </c>
      <c r="L79" s="5" t="s">
        <v>177</v>
      </c>
      <c r="M79" s="5"/>
      <c r="N79" s="5"/>
      <c r="O79" s="5"/>
      <c r="P79" s="5"/>
      <c r="Q79" s="5"/>
      <c r="R79" s="9"/>
      <c r="S79" s="1" t="str">
        <f t="shared" si="16"/>
        <v/>
      </c>
      <c r="T79" s="1" t="str">
        <f t="shared" si="17"/>
        <v/>
      </c>
      <c r="U79" s="1" t="str">
        <f t="shared" si="18"/>
        <v/>
      </c>
      <c r="V79" s="1" t="str">
        <f t="shared" si="19"/>
        <v/>
      </c>
      <c r="W79" s="1" t="str">
        <f t="shared" si="20"/>
        <v/>
      </c>
      <c r="X79" s="1" t="str">
        <f t="shared" si="21"/>
        <v/>
      </c>
      <c r="Y79" s="1" t="str">
        <f t="shared" si="22"/>
        <v/>
      </c>
      <c r="Z79" s="1" t="str">
        <f t="shared" si="23"/>
        <v/>
      </c>
      <c r="AA79" s="1" t="str">
        <f t="shared" si="24"/>
        <v/>
      </c>
      <c r="AB79" s="1" t="str">
        <f t="shared" si="25"/>
        <v/>
      </c>
      <c r="AC79" s="1" t="str">
        <f t="shared" si="26"/>
        <v>Gene:ATP6AP2&amp;HGNC:18305&amp;OMIM:300556&amp;UserInfo:?Mental retardation, X-linked, syndromic, Hedera type ; ?Parkinsonism with spasticity, X-linked&amp;UserType:</v>
      </c>
      <c r="AD79" s="1" t="str">
        <f t="shared" si="27"/>
        <v/>
      </c>
    </row>
    <row r="80" spans="1:30" ht="12" customHeight="1" x14ac:dyDescent="0.2">
      <c r="A80" s="5" t="s">
        <v>260</v>
      </c>
      <c r="B80" s="5"/>
      <c r="C80" s="5" t="s">
        <v>261</v>
      </c>
      <c r="D80" s="6" t="str">
        <f t="shared" si="14"/>
        <v>Click HGNC</v>
      </c>
      <c r="E80" s="7">
        <v>611716</v>
      </c>
      <c r="F80" s="6" t="str">
        <f t="shared" si="15"/>
        <v>Click OMIM</v>
      </c>
      <c r="G80" s="7" t="s">
        <v>262</v>
      </c>
      <c r="H80" s="5" t="s">
        <v>21</v>
      </c>
      <c r="I80" s="5"/>
      <c r="J80" s="5"/>
      <c r="K80" s="5"/>
      <c r="L80" s="5" t="s">
        <v>22</v>
      </c>
      <c r="M80" s="5"/>
      <c r="N80" s="5"/>
      <c r="O80" s="5"/>
      <c r="P80" s="5"/>
      <c r="Q80" s="5"/>
      <c r="R80" s="9"/>
      <c r="S80" s="1" t="str">
        <f t="shared" si="16"/>
        <v/>
      </c>
      <c r="T80" s="1" t="str">
        <f t="shared" si="17"/>
        <v/>
      </c>
      <c r="U80" s="1" t="str">
        <f t="shared" si="18"/>
        <v/>
      </c>
      <c r="V80" s="1" t="str">
        <f t="shared" si="19"/>
        <v>SyndrRetard;</v>
      </c>
      <c r="W80" s="1" t="str">
        <f t="shared" si="20"/>
        <v/>
      </c>
      <c r="X80" s="1" t="str">
        <f t="shared" si="21"/>
        <v/>
      </c>
      <c r="Y80" s="1" t="str">
        <f t="shared" si="22"/>
        <v/>
      </c>
      <c r="Z80" s="1" t="str">
        <f t="shared" si="23"/>
        <v/>
      </c>
      <c r="AA80" s="1" t="str">
        <f t="shared" si="24"/>
        <v/>
      </c>
      <c r="AB80" s="1" t="str">
        <f t="shared" si="25"/>
        <v/>
      </c>
      <c r="AC80" s="1" t="str">
        <f t="shared" si="26"/>
        <v>Gene:ATP6V0A2&amp;HGNC:18481&amp;OMIM:611716&amp;UserInfo:Cutis laxa, autosomal recessive, type IIA ; Wrinkly skin syndrome&amp;UserType:SyndrRetard;</v>
      </c>
      <c r="AD80" s="1" t="str">
        <f t="shared" si="27"/>
        <v>SyndrRetard;</v>
      </c>
    </row>
    <row r="81" spans="1:30" ht="12" customHeight="1" x14ac:dyDescent="0.2">
      <c r="A81" s="5" t="s">
        <v>263</v>
      </c>
      <c r="B81" s="5"/>
      <c r="C81" s="5" t="s">
        <v>264</v>
      </c>
      <c r="D81" s="6" t="str">
        <f t="shared" si="14"/>
        <v>Click HGNC</v>
      </c>
      <c r="E81" s="7">
        <v>300011</v>
      </c>
      <c r="F81" s="6" t="str">
        <f t="shared" si="15"/>
        <v>Click OMIM</v>
      </c>
      <c r="G81" s="7" t="s">
        <v>265</v>
      </c>
      <c r="H81" s="5" t="s">
        <v>21</v>
      </c>
      <c r="I81" s="5"/>
      <c r="J81" s="5"/>
      <c r="K81" s="5"/>
      <c r="L81" s="5" t="s">
        <v>22</v>
      </c>
      <c r="M81" s="5"/>
      <c r="N81" s="5" t="s">
        <v>22</v>
      </c>
      <c r="O81" s="5" t="s">
        <v>22</v>
      </c>
      <c r="P81" s="5"/>
      <c r="Q81" s="5"/>
      <c r="R81" s="9"/>
      <c r="S81" s="1" t="str">
        <f t="shared" si="16"/>
        <v/>
      </c>
      <c r="T81" s="1" t="str">
        <f t="shared" si="17"/>
        <v/>
      </c>
      <c r="U81" s="1" t="str">
        <f t="shared" si="18"/>
        <v/>
      </c>
      <c r="V81" s="1" t="str">
        <f t="shared" si="19"/>
        <v>SyndrRetard;</v>
      </c>
      <c r="W81" s="1" t="str">
        <f t="shared" si="20"/>
        <v/>
      </c>
      <c r="X81" s="1" t="str">
        <f t="shared" si="21"/>
        <v>Encephalo;</v>
      </c>
      <c r="Y81" s="1" t="str">
        <f t="shared" si="22"/>
        <v>Metabolism;</v>
      </c>
      <c r="Z81" s="1" t="str">
        <f t="shared" si="23"/>
        <v/>
      </c>
      <c r="AA81" s="1" t="str">
        <f t="shared" si="24"/>
        <v/>
      </c>
      <c r="AB81" s="1" t="str">
        <f t="shared" si="25"/>
        <v/>
      </c>
      <c r="AC81" s="1" t="str">
        <f t="shared" si="26"/>
        <v>Gene:ATP7A&amp;HGNC:869&amp;OMIM:300011&amp;UserInfo:Menkes disease ; Occipital horn syndrome ; Spinal muscular atrophy, distal, X-linked 3&amp;UserType:SyndrRetard;Encephalo;Metabolism;</v>
      </c>
      <c r="AD81" s="1" t="str">
        <f t="shared" si="27"/>
        <v>SyndrRetard;Encephalo;Metabolism;</v>
      </c>
    </row>
    <row r="82" spans="1:30" ht="12" customHeight="1" x14ac:dyDescent="0.2">
      <c r="A82" s="5" t="s">
        <v>266</v>
      </c>
      <c r="B82" s="5"/>
      <c r="C82" s="5" t="s">
        <v>267</v>
      </c>
      <c r="D82" s="6" t="str">
        <f t="shared" si="14"/>
        <v>Click HGNC</v>
      </c>
      <c r="E82" s="7">
        <v>605870</v>
      </c>
      <c r="F82" s="6" t="str">
        <f t="shared" si="15"/>
        <v>Click OMIM</v>
      </c>
      <c r="G82" s="7" t="s">
        <v>268</v>
      </c>
      <c r="H82" s="5" t="s">
        <v>21</v>
      </c>
      <c r="I82" s="5"/>
      <c r="J82" s="5"/>
      <c r="K82" s="5"/>
      <c r="L82" s="5" t="s">
        <v>22</v>
      </c>
      <c r="M82" s="5"/>
      <c r="N82" s="5"/>
      <c r="O82" s="5"/>
      <c r="P82" s="5"/>
      <c r="Q82" s="5"/>
      <c r="R82" s="9"/>
      <c r="S82" s="1" t="str">
        <f t="shared" si="16"/>
        <v/>
      </c>
      <c r="T82" s="1" t="str">
        <f t="shared" si="17"/>
        <v/>
      </c>
      <c r="U82" s="1" t="str">
        <f t="shared" si="18"/>
        <v/>
      </c>
      <c r="V82" s="1" t="str">
        <f t="shared" si="19"/>
        <v>SyndrRetard;</v>
      </c>
      <c r="W82" s="1" t="str">
        <f t="shared" si="20"/>
        <v/>
      </c>
      <c r="X82" s="1" t="str">
        <f t="shared" si="21"/>
        <v/>
      </c>
      <c r="Y82" s="1" t="str">
        <f t="shared" si="22"/>
        <v/>
      </c>
      <c r="Z82" s="1" t="str">
        <f t="shared" si="23"/>
        <v/>
      </c>
      <c r="AA82" s="1" t="str">
        <f t="shared" si="24"/>
        <v/>
      </c>
      <c r="AB82" s="1" t="str">
        <f t="shared" si="25"/>
        <v/>
      </c>
      <c r="AC82" s="1" t="str">
        <f t="shared" si="26"/>
        <v>Gene:ATP8A2&amp;HGNC:13533&amp;OMIM:605870&amp;UserInfo:?Cerebellar ataxia, mental retardation, and dysequilibrium syndrome 4&amp;UserType:SyndrRetard;</v>
      </c>
      <c r="AD82" s="1" t="str">
        <f t="shared" si="27"/>
        <v>SyndrRetard;</v>
      </c>
    </row>
    <row r="83" spans="1:30" ht="12" customHeight="1" x14ac:dyDescent="0.2">
      <c r="A83" s="5" t="s">
        <v>269</v>
      </c>
      <c r="B83" s="5"/>
      <c r="C83" s="5" t="s">
        <v>270</v>
      </c>
      <c r="D83" s="6" t="str">
        <f t="shared" si="14"/>
        <v>Click HGNC</v>
      </c>
      <c r="E83" s="7">
        <v>601215</v>
      </c>
      <c r="F83" s="6" t="str">
        <f t="shared" si="15"/>
        <v>Click OMIM</v>
      </c>
      <c r="G83" s="7" t="s">
        <v>271</v>
      </c>
      <c r="H83" s="5" t="s">
        <v>21</v>
      </c>
      <c r="I83" s="5"/>
      <c r="J83" s="5"/>
      <c r="K83" s="5"/>
      <c r="L83" s="5" t="s">
        <v>22</v>
      </c>
      <c r="M83" s="5"/>
      <c r="N83" s="5"/>
      <c r="O83" s="5"/>
      <c r="P83" s="5"/>
      <c r="Q83" s="5"/>
      <c r="R83" s="9"/>
      <c r="S83" s="1" t="str">
        <f t="shared" si="16"/>
        <v/>
      </c>
      <c r="T83" s="1" t="str">
        <f t="shared" si="17"/>
        <v/>
      </c>
      <c r="U83" s="1" t="str">
        <f t="shared" si="18"/>
        <v/>
      </c>
      <c r="V83" s="1" t="str">
        <f t="shared" si="19"/>
        <v>SyndrRetard;</v>
      </c>
      <c r="W83" s="1" t="str">
        <f t="shared" si="20"/>
        <v/>
      </c>
      <c r="X83" s="1" t="str">
        <f t="shared" si="21"/>
        <v/>
      </c>
      <c r="Y83" s="1" t="str">
        <f t="shared" si="22"/>
        <v/>
      </c>
      <c r="Z83" s="1" t="str">
        <f t="shared" si="23"/>
        <v/>
      </c>
      <c r="AA83" s="1" t="str">
        <f t="shared" si="24"/>
        <v/>
      </c>
      <c r="AB83" s="1" t="str">
        <f t="shared" si="25"/>
        <v/>
      </c>
      <c r="AC83" s="1" t="str">
        <f t="shared" si="26"/>
        <v>Gene:ATR&amp;HGNC:882&amp;OMIM:601215&amp;UserInfo:?Cutaneous telangiectasia and cancer syndrome, familial ; Seckel syndrome 1&amp;UserType:SyndrRetard;</v>
      </c>
      <c r="AD83" s="1" t="str">
        <f t="shared" si="27"/>
        <v>SyndrRetard;</v>
      </c>
    </row>
    <row r="84" spans="1:30" ht="12" customHeight="1" x14ac:dyDescent="0.2">
      <c r="A84" s="5" t="s">
        <v>272</v>
      </c>
      <c r="B84" s="5"/>
      <c r="C84" s="5" t="s">
        <v>273</v>
      </c>
      <c r="D84" s="6" t="str">
        <f t="shared" si="14"/>
        <v>Click HGNC</v>
      </c>
      <c r="E84" s="7">
        <v>606605</v>
      </c>
      <c r="F84" s="6" t="str">
        <f t="shared" si="15"/>
        <v>Click OMIM</v>
      </c>
      <c r="G84" s="7" t="s">
        <v>20</v>
      </c>
      <c r="H84" s="5"/>
      <c r="I84" s="5"/>
      <c r="J84" s="5"/>
      <c r="K84" s="5"/>
      <c r="L84" s="5" t="s">
        <v>22</v>
      </c>
      <c r="M84" s="5"/>
      <c r="N84" s="5"/>
      <c r="O84" s="5"/>
      <c r="P84" s="5"/>
      <c r="Q84" s="5"/>
      <c r="R84" s="9"/>
      <c r="S84" s="1" t="str">
        <f t="shared" si="16"/>
        <v/>
      </c>
      <c r="T84" s="1" t="str">
        <f t="shared" si="17"/>
        <v/>
      </c>
      <c r="U84" s="1" t="str">
        <f t="shared" si="18"/>
        <v/>
      </c>
      <c r="V84" s="1" t="str">
        <f t="shared" si="19"/>
        <v>SyndrRetard;</v>
      </c>
      <c r="W84" s="1" t="str">
        <f t="shared" si="20"/>
        <v/>
      </c>
      <c r="X84" s="1" t="str">
        <f t="shared" si="21"/>
        <v/>
      </c>
      <c r="Y84" s="1" t="str">
        <f t="shared" si="22"/>
        <v/>
      </c>
      <c r="Z84" s="1" t="str">
        <f t="shared" si="23"/>
        <v/>
      </c>
      <c r="AA84" s="1" t="str">
        <f t="shared" si="24"/>
        <v/>
      </c>
      <c r="AB84" s="1" t="str">
        <f t="shared" si="25"/>
        <v/>
      </c>
      <c r="AC84" s="1" t="str">
        <f t="shared" si="26"/>
        <v>Gene:ATRIP&amp;HGNC:33499&amp;OMIM:606605&amp;UserInfo:No OMIM phenotype&amp;UserType:SyndrRetard;</v>
      </c>
      <c r="AD84" s="1" t="str">
        <f t="shared" si="27"/>
        <v>SyndrRetard;</v>
      </c>
    </row>
    <row r="85" spans="1:30" ht="12" customHeight="1" x14ac:dyDescent="0.2">
      <c r="A85" s="5" t="s">
        <v>274</v>
      </c>
      <c r="B85" s="5"/>
      <c r="C85" s="5" t="s">
        <v>275</v>
      </c>
      <c r="D85" s="6" t="str">
        <f t="shared" si="14"/>
        <v>Click HGNC</v>
      </c>
      <c r="E85" s="7">
        <v>300032</v>
      </c>
      <c r="F85" s="6" t="str">
        <f t="shared" si="15"/>
        <v>Click OMIM</v>
      </c>
      <c r="G85" s="7" t="s">
        <v>276</v>
      </c>
      <c r="H85" s="5" t="s">
        <v>211</v>
      </c>
      <c r="I85" s="5"/>
      <c r="J85" s="5"/>
      <c r="K85" s="5"/>
      <c r="L85" s="5" t="s">
        <v>22</v>
      </c>
      <c r="M85" s="5"/>
      <c r="N85" s="5"/>
      <c r="O85" s="5"/>
      <c r="P85" s="5"/>
      <c r="Q85" s="5"/>
      <c r="R85" s="9"/>
      <c r="S85" s="1" t="str">
        <f t="shared" si="16"/>
        <v/>
      </c>
      <c r="T85" s="1" t="str">
        <f t="shared" si="17"/>
        <v/>
      </c>
      <c r="U85" s="1" t="str">
        <f t="shared" si="18"/>
        <v/>
      </c>
      <c r="V85" s="1" t="str">
        <f t="shared" si="19"/>
        <v>SyndrRetard;</v>
      </c>
      <c r="W85" s="1" t="str">
        <f t="shared" si="20"/>
        <v/>
      </c>
      <c r="X85" s="1" t="str">
        <f t="shared" si="21"/>
        <v/>
      </c>
      <c r="Y85" s="1" t="str">
        <f t="shared" si="22"/>
        <v/>
      </c>
      <c r="Z85" s="1" t="str">
        <f t="shared" si="23"/>
        <v/>
      </c>
      <c r="AA85" s="1" t="str">
        <f t="shared" si="24"/>
        <v/>
      </c>
      <c r="AB85" s="1" t="str">
        <f t="shared" si="25"/>
        <v/>
      </c>
      <c r="AC85" s="1" t="str">
        <f t="shared" si="26"/>
        <v>Gene:ATRX&amp;HGNC:886&amp;OMIM:300032&amp;UserInfo:Alpha-thalassemia myelodysplasia syndrome, somatic ; Alpha-thalassemia/mental retardation syndrome ; Mental retardation-hypotonic facies syndrome, X-linked&amp;UserType:SyndrRetard;</v>
      </c>
      <c r="AD85" s="1" t="str">
        <f t="shared" si="27"/>
        <v>SyndrRetard;</v>
      </c>
    </row>
    <row r="86" spans="1:30" ht="12" customHeight="1" x14ac:dyDescent="0.2">
      <c r="A86" s="5" t="s">
        <v>277</v>
      </c>
      <c r="B86" s="5"/>
      <c r="C86" s="5" t="s">
        <v>278</v>
      </c>
      <c r="D86" s="6" t="str">
        <f t="shared" si="14"/>
        <v>Click HGNC</v>
      </c>
      <c r="E86" s="7">
        <v>600529</v>
      </c>
      <c r="F86" s="6" t="str">
        <f t="shared" si="15"/>
        <v>Click OMIM</v>
      </c>
      <c r="G86" s="7" t="s">
        <v>279</v>
      </c>
      <c r="H86" s="5" t="s">
        <v>21</v>
      </c>
      <c r="I86" s="5"/>
      <c r="J86" s="5"/>
      <c r="K86" s="5"/>
      <c r="L86" s="5"/>
      <c r="M86" s="5"/>
      <c r="N86" s="5"/>
      <c r="O86" s="5" t="s">
        <v>22</v>
      </c>
      <c r="P86" s="5"/>
      <c r="Q86" s="5"/>
      <c r="R86" s="9"/>
      <c r="S86" s="1" t="str">
        <f t="shared" si="16"/>
        <v/>
      </c>
      <c r="T86" s="1" t="str">
        <f t="shared" si="17"/>
        <v/>
      </c>
      <c r="U86" s="1" t="str">
        <f t="shared" si="18"/>
        <v/>
      </c>
      <c r="V86" s="1" t="str">
        <f t="shared" si="19"/>
        <v/>
      </c>
      <c r="W86" s="1" t="str">
        <f t="shared" si="20"/>
        <v/>
      </c>
      <c r="X86" s="1" t="str">
        <f t="shared" si="21"/>
        <v/>
      </c>
      <c r="Y86" s="1" t="str">
        <f t="shared" si="22"/>
        <v>Metabolism;</v>
      </c>
      <c r="Z86" s="1" t="str">
        <f t="shared" si="23"/>
        <v/>
      </c>
      <c r="AA86" s="1" t="str">
        <f t="shared" si="24"/>
        <v/>
      </c>
      <c r="AB86" s="1" t="str">
        <f t="shared" si="25"/>
        <v/>
      </c>
      <c r="AC86" s="1" t="str">
        <f t="shared" si="26"/>
        <v>Gene:AUH&amp;HGNC:890&amp;OMIM:600529&amp;UserInfo:3-methylglutaconic aciduria, type I&amp;UserType:Metabolism;</v>
      </c>
      <c r="AD86" s="1" t="str">
        <f t="shared" si="27"/>
        <v>Metabolism;</v>
      </c>
    </row>
    <row r="87" spans="1:30" ht="12" customHeight="1" x14ac:dyDescent="0.2">
      <c r="A87" s="5" t="s">
        <v>280</v>
      </c>
      <c r="B87" s="5"/>
      <c r="C87" s="5" t="s">
        <v>281</v>
      </c>
      <c r="D87" s="6" t="str">
        <f t="shared" si="14"/>
        <v>Click HGNC</v>
      </c>
      <c r="E87" s="7">
        <v>607270</v>
      </c>
      <c r="F87" s="6" t="str">
        <f t="shared" si="15"/>
        <v>Click OMIM</v>
      </c>
      <c r="G87" s="7" t="s">
        <v>282</v>
      </c>
      <c r="H87" s="5" t="s">
        <v>283</v>
      </c>
      <c r="I87" s="5"/>
      <c r="J87" s="5"/>
      <c r="K87" s="5" t="s">
        <v>22</v>
      </c>
      <c r="L87" s="5"/>
      <c r="M87" s="5"/>
      <c r="N87" s="5"/>
      <c r="O87" s="5"/>
      <c r="P87" s="5"/>
      <c r="Q87" s="5"/>
      <c r="R87" s="9"/>
      <c r="S87" s="1" t="str">
        <f t="shared" si="16"/>
        <v/>
      </c>
      <c r="T87" s="1" t="str">
        <f t="shared" si="17"/>
        <v/>
      </c>
      <c r="U87" s="1" t="str">
        <f t="shared" si="18"/>
        <v>NonSyndrRetard;</v>
      </c>
      <c r="V87" s="1" t="str">
        <f t="shared" si="19"/>
        <v/>
      </c>
      <c r="W87" s="1" t="str">
        <f t="shared" si="20"/>
        <v/>
      </c>
      <c r="X87" s="1" t="str">
        <f t="shared" si="21"/>
        <v/>
      </c>
      <c r="Y87" s="1" t="str">
        <f t="shared" si="22"/>
        <v/>
      </c>
      <c r="Z87" s="1" t="str">
        <f t="shared" si="23"/>
        <v/>
      </c>
      <c r="AA87" s="1" t="str">
        <f t="shared" si="24"/>
        <v/>
      </c>
      <c r="AB87" s="1" t="str">
        <f t="shared" si="25"/>
        <v/>
      </c>
      <c r="AC87" s="1" t="str">
        <f t="shared" si="26"/>
        <v>Gene:AUTS2&amp;HGNC:14262&amp;OMIM:607270&amp;UserInfo:Mental retardation, autosomal dominant 26&amp;UserType:NonSyndrRetard;</v>
      </c>
      <c r="AD87" s="1" t="str">
        <f t="shared" si="27"/>
        <v>NonSyndrRetard;</v>
      </c>
    </row>
    <row r="88" spans="1:30" ht="12" customHeight="1" x14ac:dyDescent="0.2">
      <c r="A88" s="5" t="s">
        <v>284</v>
      </c>
      <c r="B88" s="5"/>
      <c r="C88" s="5" t="s">
        <v>285</v>
      </c>
      <c r="D88" s="6" t="str">
        <f t="shared" si="14"/>
        <v>Click HGNC</v>
      </c>
      <c r="E88" s="7">
        <v>610308</v>
      </c>
      <c r="F88" s="6" t="str">
        <f t="shared" si="15"/>
        <v>Click OMIM</v>
      </c>
      <c r="G88" s="7" t="s">
        <v>286</v>
      </c>
      <c r="H88" s="5" t="s">
        <v>21</v>
      </c>
      <c r="I88" s="5"/>
      <c r="J88" s="5"/>
      <c r="K88" s="5"/>
      <c r="L88" s="5" t="s">
        <v>22</v>
      </c>
      <c r="M88" s="5"/>
      <c r="N88" s="5"/>
      <c r="O88" s="5"/>
      <c r="P88" s="5"/>
      <c r="Q88" s="5"/>
      <c r="R88" s="9"/>
      <c r="S88" s="1" t="str">
        <f t="shared" si="16"/>
        <v/>
      </c>
      <c r="T88" s="1" t="str">
        <f t="shared" si="17"/>
        <v/>
      </c>
      <c r="U88" s="1" t="str">
        <f t="shared" si="18"/>
        <v/>
      </c>
      <c r="V88" s="1" t="str">
        <f t="shared" si="19"/>
        <v>SyndrRetard;</v>
      </c>
      <c r="W88" s="1" t="str">
        <f t="shared" si="20"/>
        <v/>
      </c>
      <c r="X88" s="1" t="str">
        <f t="shared" si="21"/>
        <v/>
      </c>
      <c r="Y88" s="1" t="str">
        <f t="shared" si="22"/>
        <v/>
      </c>
      <c r="Z88" s="1" t="str">
        <f t="shared" si="23"/>
        <v/>
      </c>
      <c r="AA88" s="1" t="str">
        <f t="shared" si="24"/>
        <v/>
      </c>
      <c r="AB88" s="1" t="str">
        <f t="shared" si="25"/>
        <v/>
      </c>
      <c r="AC88" s="1" t="str">
        <f t="shared" si="26"/>
        <v>Gene:B3GLCT&amp;HGNC:20207&amp;OMIM:610308&amp;UserInfo:Peters-plus syndrome&amp;UserType:SyndrRetard;</v>
      </c>
      <c r="AD88" s="1" t="str">
        <f t="shared" si="27"/>
        <v>SyndrRetard;</v>
      </c>
    </row>
    <row r="89" spans="1:30" ht="12" customHeight="1" x14ac:dyDescent="0.2">
      <c r="A89" s="5" t="s">
        <v>287</v>
      </c>
      <c r="B89" s="5"/>
      <c r="C89" s="5" t="s">
        <v>288</v>
      </c>
      <c r="D89" s="6" t="str">
        <f t="shared" si="14"/>
        <v>Click HGNC</v>
      </c>
      <c r="E89" s="7">
        <v>137060</v>
      </c>
      <c r="F89" s="6" t="str">
        <f t="shared" si="15"/>
        <v>Click OMIM</v>
      </c>
      <c r="G89" s="7" t="s">
        <v>289</v>
      </c>
      <c r="H89" s="5" t="s">
        <v>21</v>
      </c>
      <c r="I89" s="5"/>
      <c r="J89" s="5"/>
      <c r="K89" s="5"/>
      <c r="L89" s="5"/>
      <c r="M89" s="5"/>
      <c r="N89" s="5"/>
      <c r="O89" s="5" t="s">
        <v>22</v>
      </c>
      <c r="P89" s="5"/>
      <c r="Q89" s="5"/>
      <c r="R89" s="9"/>
      <c r="S89" s="1" t="str">
        <f t="shared" si="16"/>
        <v/>
      </c>
      <c r="T89" s="1" t="str">
        <f t="shared" si="17"/>
        <v/>
      </c>
      <c r="U89" s="1" t="str">
        <f t="shared" si="18"/>
        <v/>
      </c>
      <c r="V89" s="1" t="str">
        <f t="shared" si="19"/>
        <v/>
      </c>
      <c r="W89" s="1" t="str">
        <f t="shared" si="20"/>
        <v/>
      </c>
      <c r="X89" s="1" t="str">
        <f t="shared" si="21"/>
        <v/>
      </c>
      <c r="Y89" s="1" t="str">
        <f t="shared" si="22"/>
        <v>Metabolism;</v>
      </c>
      <c r="Z89" s="1" t="str">
        <f t="shared" si="23"/>
        <v/>
      </c>
      <c r="AA89" s="1" t="str">
        <f t="shared" si="24"/>
        <v/>
      </c>
      <c r="AB89" s="1" t="str">
        <f t="shared" si="25"/>
        <v/>
      </c>
      <c r="AC89" s="1" t="str">
        <f t="shared" si="26"/>
        <v>Gene:B4GALT1&amp;HGNC:924&amp;OMIM:137060&amp;UserInfo:Congenital disorder of glycosylation, type IId&amp;UserType:Metabolism;</v>
      </c>
      <c r="AD89" s="1" t="str">
        <f t="shared" si="27"/>
        <v>Metabolism;</v>
      </c>
    </row>
    <row r="90" spans="1:30" ht="12" customHeight="1" x14ac:dyDescent="0.2">
      <c r="A90" s="5" t="s">
        <v>290</v>
      </c>
      <c r="B90" s="5"/>
      <c r="C90" s="5" t="s">
        <v>291</v>
      </c>
      <c r="D90" s="6" t="str">
        <f t="shared" si="14"/>
        <v>Click HGNC</v>
      </c>
      <c r="E90" s="7">
        <v>604327</v>
      </c>
      <c r="F90" s="6" t="str">
        <f t="shared" si="15"/>
        <v>Click OMIM</v>
      </c>
      <c r="G90" s="7" t="s">
        <v>292</v>
      </c>
      <c r="H90" s="5" t="s">
        <v>21</v>
      </c>
      <c r="I90" s="5"/>
      <c r="J90" s="5"/>
      <c r="K90" s="5"/>
      <c r="L90" s="5"/>
      <c r="M90" s="5"/>
      <c r="N90" s="5"/>
      <c r="O90" s="5"/>
      <c r="P90" s="5" t="s">
        <v>22</v>
      </c>
      <c r="Q90" s="5"/>
      <c r="R90" s="9"/>
      <c r="S90" s="1" t="str">
        <f t="shared" si="16"/>
        <v/>
      </c>
      <c r="T90" s="1" t="str">
        <f t="shared" si="17"/>
        <v/>
      </c>
      <c r="U90" s="1" t="str">
        <f t="shared" si="18"/>
        <v/>
      </c>
      <c r="V90" s="1" t="str">
        <f t="shared" si="19"/>
        <v/>
      </c>
      <c r="W90" s="1" t="str">
        <f t="shared" si="20"/>
        <v/>
      </c>
      <c r="X90" s="1" t="str">
        <f t="shared" si="21"/>
        <v/>
      </c>
      <c r="Y90" s="1" t="str">
        <f t="shared" si="22"/>
        <v/>
      </c>
      <c r="Z90" s="1" t="str">
        <f t="shared" si="23"/>
        <v>NonRetardButSyndr;</v>
      </c>
      <c r="AA90" s="1" t="str">
        <f t="shared" si="24"/>
        <v/>
      </c>
      <c r="AB90" s="1" t="str">
        <f t="shared" si="25"/>
        <v/>
      </c>
      <c r="AC90" s="1" t="str">
        <f t="shared" si="26"/>
        <v>Gene:B4GALT7&amp;HGNC:930&amp;OMIM:604327&amp;UserInfo:Ehlers-Danlos syndrome with short stature and limb anomalies&amp;UserType:NonRetardButSyndr;</v>
      </c>
      <c r="AD90" s="1" t="str">
        <f t="shared" si="27"/>
        <v>NonRetardButSyndr;</v>
      </c>
    </row>
    <row r="91" spans="1:30" ht="12" customHeight="1" x14ac:dyDescent="0.2">
      <c r="A91" s="5" t="s">
        <v>293</v>
      </c>
      <c r="B91" s="5"/>
      <c r="C91" s="5" t="s">
        <v>294</v>
      </c>
      <c r="D91" s="6" t="str">
        <f t="shared" si="14"/>
        <v>Click HGNC</v>
      </c>
      <c r="E91" s="7">
        <v>209901</v>
      </c>
      <c r="F91" s="6" t="str">
        <f t="shared" si="15"/>
        <v>Click OMIM</v>
      </c>
      <c r="G91" s="7" t="s">
        <v>295</v>
      </c>
      <c r="H91" s="5" t="s">
        <v>21</v>
      </c>
      <c r="I91" s="5"/>
      <c r="J91" s="5"/>
      <c r="K91" s="5"/>
      <c r="L91" s="5" t="s">
        <v>22</v>
      </c>
      <c r="M91" s="5" t="s">
        <v>22</v>
      </c>
      <c r="N91" s="5"/>
      <c r="O91" s="5"/>
      <c r="P91" s="5"/>
      <c r="Q91" s="5"/>
      <c r="R91" s="9"/>
      <c r="S91" s="1" t="str">
        <f t="shared" si="16"/>
        <v/>
      </c>
      <c r="T91" s="1" t="str">
        <f t="shared" si="17"/>
        <v/>
      </c>
      <c r="U91" s="1" t="str">
        <f t="shared" si="18"/>
        <v/>
      </c>
      <c r="V91" s="1" t="str">
        <f t="shared" si="19"/>
        <v>SyndrRetard;</v>
      </c>
      <c r="W91" s="1" t="str">
        <f t="shared" si="20"/>
        <v>RetardPlusCerebAbnorm;</v>
      </c>
      <c r="X91" s="1" t="str">
        <f t="shared" si="21"/>
        <v/>
      </c>
      <c r="Y91" s="1" t="str">
        <f t="shared" si="22"/>
        <v/>
      </c>
      <c r="Z91" s="1" t="str">
        <f t="shared" si="23"/>
        <v/>
      </c>
      <c r="AA91" s="1" t="str">
        <f t="shared" si="24"/>
        <v/>
      </c>
      <c r="AB91" s="1" t="str">
        <f t="shared" si="25"/>
        <v/>
      </c>
      <c r="AC91" s="1" t="str">
        <f t="shared" si="26"/>
        <v>Gene:BBS1&amp;HGNC:966&amp;OMIM:209901&amp;UserInfo:Bardet-Biedl syndrome 1&amp;UserType:SyndrRetard;RetardPlusCerebAbnorm;</v>
      </c>
      <c r="AD91" s="1" t="str">
        <f t="shared" si="27"/>
        <v>SyndrRetard;RetardPlusCerebAbnorm;</v>
      </c>
    </row>
    <row r="92" spans="1:30" ht="12" customHeight="1" x14ac:dyDescent="0.2">
      <c r="A92" s="5" t="s">
        <v>296</v>
      </c>
      <c r="B92" s="5"/>
      <c r="C92" s="5" t="s">
        <v>297</v>
      </c>
      <c r="D92" s="6" t="str">
        <f t="shared" si="14"/>
        <v>Click HGNC</v>
      </c>
      <c r="E92" s="7">
        <v>610148</v>
      </c>
      <c r="F92" s="6" t="str">
        <f t="shared" si="15"/>
        <v>Click OMIM</v>
      </c>
      <c r="G92" s="7" t="s">
        <v>298</v>
      </c>
      <c r="H92" s="5" t="s">
        <v>21</v>
      </c>
      <c r="I92" s="5"/>
      <c r="J92" s="5"/>
      <c r="K92" s="5"/>
      <c r="L92" s="5" t="s">
        <v>22</v>
      </c>
      <c r="M92" s="5" t="s">
        <v>22</v>
      </c>
      <c r="N92" s="5"/>
      <c r="O92" s="5"/>
      <c r="P92" s="5"/>
      <c r="Q92" s="5"/>
      <c r="R92" s="9"/>
      <c r="S92" s="1" t="str">
        <f t="shared" si="16"/>
        <v/>
      </c>
      <c r="T92" s="1" t="str">
        <f t="shared" si="17"/>
        <v/>
      </c>
      <c r="U92" s="1" t="str">
        <f t="shared" si="18"/>
        <v/>
      </c>
      <c r="V92" s="1" t="str">
        <f t="shared" si="19"/>
        <v>SyndrRetard;</v>
      </c>
      <c r="W92" s="1" t="str">
        <f t="shared" si="20"/>
        <v>RetardPlusCerebAbnorm;</v>
      </c>
      <c r="X92" s="1" t="str">
        <f t="shared" si="21"/>
        <v/>
      </c>
      <c r="Y92" s="1" t="str">
        <f t="shared" si="22"/>
        <v/>
      </c>
      <c r="Z92" s="1" t="str">
        <f t="shared" si="23"/>
        <v/>
      </c>
      <c r="AA92" s="1" t="str">
        <f t="shared" si="24"/>
        <v/>
      </c>
      <c r="AB92" s="1" t="str">
        <f t="shared" si="25"/>
        <v/>
      </c>
      <c r="AC92" s="1" t="str">
        <f t="shared" si="26"/>
        <v>Gene:BBS10&amp;HGNC:26291&amp;OMIM:610148&amp;UserInfo:Bardet-Biedl syndrome 10&amp;UserType:SyndrRetard;RetardPlusCerebAbnorm;</v>
      </c>
      <c r="AD92" s="1" t="str">
        <f t="shared" si="27"/>
        <v>SyndrRetard;RetardPlusCerebAbnorm;</v>
      </c>
    </row>
    <row r="93" spans="1:30" ht="12" customHeight="1" x14ac:dyDescent="0.2">
      <c r="A93" s="5" t="s">
        <v>299</v>
      </c>
      <c r="B93" s="5"/>
      <c r="C93" s="5" t="s">
        <v>300</v>
      </c>
      <c r="D93" s="6" t="str">
        <f t="shared" si="14"/>
        <v>Click HGNC</v>
      </c>
      <c r="E93" s="7">
        <v>610683</v>
      </c>
      <c r="F93" s="6" t="str">
        <f t="shared" si="15"/>
        <v>Click OMIM</v>
      </c>
      <c r="G93" s="7" t="s">
        <v>301</v>
      </c>
      <c r="H93" s="5" t="s">
        <v>21</v>
      </c>
      <c r="I93" s="5"/>
      <c r="J93" s="5"/>
      <c r="K93" s="5"/>
      <c r="L93" s="5" t="s">
        <v>22</v>
      </c>
      <c r="M93" s="5" t="s">
        <v>22</v>
      </c>
      <c r="N93" s="5"/>
      <c r="O93" s="5"/>
      <c r="P93" s="5"/>
      <c r="Q93" s="5"/>
      <c r="R93" s="9"/>
      <c r="S93" s="1" t="str">
        <f t="shared" si="16"/>
        <v/>
      </c>
      <c r="T93" s="1" t="str">
        <f t="shared" si="17"/>
        <v/>
      </c>
      <c r="U93" s="1" t="str">
        <f t="shared" si="18"/>
        <v/>
      </c>
      <c r="V93" s="1" t="str">
        <f t="shared" si="19"/>
        <v>SyndrRetard;</v>
      </c>
      <c r="W93" s="1" t="str">
        <f t="shared" si="20"/>
        <v>RetardPlusCerebAbnorm;</v>
      </c>
      <c r="X93" s="1" t="str">
        <f t="shared" si="21"/>
        <v/>
      </c>
      <c r="Y93" s="1" t="str">
        <f t="shared" si="22"/>
        <v/>
      </c>
      <c r="Z93" s="1" t="str">
        <f t="shared" si="23"/>
        <v/>
      </c>
      <c r="AA93" s="1" t="str">
        <f t="shared" si="24"/>
        <v/>
      </c>
      <c r="AB93" s="1" t="str">
        <f t="shared" si="25"/>
        <v/>
      </c>
      <c r="AC93" s="1" t="str">
        <f t="shared" si="26"/>
        <v>Gene:BBS12&amp;HGNC:26648&amp;OMIM:610683&amp;UserInfo:Bardet-Biedl syndrome 12&amp;UserType:SyndrRetard;RetardPlusCerebAbnorm;</v>
      </c>
      <c r="AD93" s="1" t="str">
        <f t="shared" si="27"/>
        <v>SyndrRetard;RetardPlusCerebAbnorm;</v>
      </c>
    </row>
    <row r="94" spans="1:30" ht="12" customHeight="1" x14ac:dyDescent="0.2">
      <c r="A94" s="5" t="s">
        <v>302</v>
      </c>
      <c r="B94" s="5"/>
      <c r="C94" s="5" t="s">
        <v>303</v>
      </c>
      <c r="D94" s="6" t="str">
        <f t="shared" si="14"/>
        <v>Click HGNC</v>
      </c>
      <c r="E94" s="7">
        <v>606151</v>
      </c>
      <c r="F94" s="6" t="str">
        <f t="shared" si="15"/>
        <v>Click OMIM</v>
      </c>
      <c r="G94" s="7" t="s">
        <v>304</v>
      </c>
      <c r="H94" s="5" t="s">
        <v>21</v>
      </c>
      <c r="I94" s="5"/>
      <c r="J94" s="5"/>
      <c r="K94" s="5"/>
      <c r="L94" s="5" t="s">
        <v>22</v>
      </c>
      <c r="M94" s="5" t="s">
        <v>22</v>
      </c>
      <c r="N94" s="5"/>
      <c r="O94" s="5"/>
      <c r="P94" s="5"/>
      <c r="Q94" s="5"/>
      <c r="R94" s="9"/>
      <c r="S94" s="1" t="str">
        <f t="shared" si="16"/>
        <v/>
      </c>
      <c r="T94" s="1" t="str">
        <f t="shared" si="17"/>
        <v/>
      </c>
      <c r="U94" s="1" t="str">
        <f t="shared" si="18"/>
        <v/>
      </c>
      <c r="V94" s="1" t="str">
        <f t="shared" si="19"/>
        <v>SyndrRetard;</v>
      </c>
      <c r="W94" s="1" t="str">
        <f t="shared" si="20"/>
        <v>RetardPlusCerebAbnorm;</v>
      </c>
      <c r="X94" s="1" t="str">
        <f t="shared" si="21"/>
        <v/>
      </c>
      <c r="Y94" s="1" t="str">
        <f t="shared" si="22"/>
        <v/>
      </c>
      <c r="Z94" s="1" t="str">
        <f t="shared" si="23"/>
        <v/>
      </c>
      <c r="AA94" s="1" t="str">
        <f t="shared" si="24"/>
        <v/>
      </c>
      <c r="AB94" s="1" t="str">
        <f t="shared" si="25"/>
        <v/>
      </c>
      <c r="AC94" s="1" t="str">
        <f t="shared" si="26"/>
        <v>Gene:BBS2&amp;HGNC:967&amp;OMIM:606151&amp;UserInfo:Bardet-Biedl syndrome 2 ; Retinitis pigmentosa 74&amp;UserType:SyndrRetard;RetardPlusCerebAbnorm;</v>
      </c>
      <c r="AD94" s="1" t="str">
        <f t="shared" si="27"/>
        <v>SyndrRetard;RetardPlusCerebAbnorm;</v>
      </c>
    </row>
    <row r="95" spans="1:30" ht="12" customHeight="1" x14ac:dyDescent="0.2">
      <c r="A95" s="5" t="s">
        <v>305</v>
      </c>
      <c r="B95" s="5"/>
      <c r="C95" s="5" t="s">
        <v>306</v>
      </c>
      <c r="D95" s="6" t="str">
        <f t="shared" si="14"/>
        <v>Click HGNC</v>
      </c>
      <c r="E95" s="7">
        <v>600374</v>
      </c>
      <c r="F95" s="6" t="str">
        <f t="shared" si="15"/>
        <v>Click OMIM</v>
      </c>
      <c r="G95" s="7" t="s">
        <v>307</v>
      </c>
      <c r="H95" s="5" t="s">
        <v>21</v>
      </c>
      <c r="I95" s="5"/>
      <c r="J95" s="5"/>
      <c r="K95" s="5"/>
      <c r="L95" s="5" t="s">
        <v>22</v>
      </c>
      <c r="M95" s="5" t="s">
        <v>22</v>
      </c>
      <c r="N95" s="5"/>
      <c r="O95" s="5"/>
      <c r="P95" s="5"/>
      <c r="Q95" s="5"/>
      <c r="R95" s="9"/>
      <c r="S95" s="1" t="str">
        <f t="shared" si="16"/>
        <v/>
      </c>
      <c r="T95" s="1" t="str">
        <f t="shared" si="17"/>
        <v/>
      </c>
      <c r="U95" s="1" t="str">
        <f t="shared" si="18"/>
        <v/>
      </c>
      <c r="V95" s="1" t="str">
        <f t="shared" si="19"/>
        <v>SyndrRetard;</v>
      </c>
      <c r="W95" s="1" t="str">
        <f t="shared" si="20"/>
        <v>RetardPlusCerebAbnorm;</v>
      </c>
      <c r="X95" s="1" t="str">
        <f t="shared" si="21"/>
        <v/>
      </c>
      <c r="Y95" s="1" t="str">
        <f t="shared" si="22"/>
        <v/>
      </c>
      <c r="Z95" s="1" t="str">
        <f t="shared" si="23"/>
        <v/>
      </c>
      <c r="AA95" s="1" t="str">
        <f t="shared" si="24"/>
        <v/>
      </c>
      <c r="AB95" s="1" t="str">
        <f t="shared" si="25"/>
        <v/>
      </c>
      <c r="AC95" s="1" t="str">
        <f t="shared" si="26"/>
        <v>Gene:BBS4&amp;HGNC:969&amp;OMIM:600374&amp;UserInfo:Bardet-Biedl syndrome 4&amp;UserType:SyndrRetard;RetardPlusCerebAbnorm;</v>
      </c>
      <c r="AD95" s="1" t="str">
        <f t="shared" si="27"/>
        <v>SyndrRetard;RetardPlusCerebAbnorm;</v>
      </c>
    </row>
    <row r="96" spans="1:30" ht="12" customHeight="1" x14ac:dyDescent="0.2">
      <c r="A96" s="5" t="s">
        <v>308</v>
      </c>
      <c r="B96" s="5"/>
      <c r="C96" s="5" t="s">
        <v>309</v>
      </c>
      <c r="D96" s="6" t="str">
        <f t="shared" si="14"/>
        <v>Click HGNC</v>
      </c>
      <c r="E96" s="7">
        <v>603650</v>
      </c>
      <c r="F96" s="6" t="str">
        <f t="shared" si="15"/>
        <v>Click OMIM</v>
      </c>
      <c r="G96" s="7" t="s">
        <v>310</v>
      </c>
      <c r="H96" s="5" t="s">
        <v>21</v>
      </c>
      <c r="I96" s="5"/>
      <c r="J96" s="5"/>
      <c r="K96" s="5"/>
      <c r="L96" s="5" t="s">
        <v>22</v>
      </c>
      <c r="M96" s="5" t="s">
        <v>22</v>
      </c>
      <c r="N96" s="5"/>
      <c r="O96" s="5"/>
      <c r="P96" s="5"/>
      <c r="Q96" s="5"/>
      <c r="R96" s="9"/>
      <c r="S96" s="1" t="str">
        <f t="shared" si="16"/>
        <v/>
      </c>
      <c r="T96" s="1" t="str">
        <f t="shared" si="17"/>
        <v/>
      </c>
      <c r="U96" s="1" t="str">
        <f t="shared" si="18"/>
        <v/>
      </c>
      <c r="V96" s="1" t="str">
        <f t="shared" si="19"/>
        <v>SyndrRetard;</v>
      </c>
      <c r="W96" s="1" t="str">
        <f t="shared" si="20"/>
        <v>RetardPlusCerebAbnorm;</v>
      </c>
      <c r="X96" s="1" t="str">
        <f t="shared" si="21"/>
        <v/>
      </c>
      <c r="Y96" s="1" t="str">
        <f t="shared" si="22"/>
        <v/>
      </c>
      <c r="Z96" s="1" t="str">
        <f t="shared" si="23"/>
        <v/>
      </c>
      <c r="AA96" s="1" t="str">
        <f t="shared" si="24"/>
        <v/>
      </c>
      <c r="AB96" s="1" t="str">
        <f t="shared" si="25"/>
        <v/>
      </c>
      <c r="AC96" s="1" t="str">
        <f t="shared" si="26"/>
        <v>Gene:BBS5&amp;HGNC:970&amp;OMIM:603650&amp;UserInfo:Bardet-Biedl syndrome 5&amp;UserType:SyndrRetard;RetardPlusCerebAbnorm;</v>
      </c>
      <c r="AD96" s="1" t="str">
        <f t="shared" si="27"/>
        <v>SyndrRetard;RetardPlusCerebAbnorm;</v>
      </c>
    </row>
    <row r="97" spans="1:30" ht="12" customHeight="1" x14ac:dyDescent="0.2">
      <c r="A97" s="5" t="s">
        <v>311</v>
      </c>
      <c r="B97" s="5"/>
      <c r="C97" s="5" t="s">
        <v>312</v>
      </c>
      <c r="D97" s="6" t="str">
        <f t="shared" si="14"/>
        <v>Click HGNC</v>
      </c>
      <c r="E97" s="7">
        <v>607590</v>
      </c>
      <c r="F97" s="6" t="str">
        <f t="shared" si="15"/>
        <v>Click OMIM</v>
      </c>
      <c r="G97" s="7" t="s">
        <v>313</v>
      </c>
      <c r="H97" s="5" t="s">
        <v>21</v>
      </c>
      <c r="I97" s="5"/>
      <c r="J97" s="5"/>
      <c r="K97" s="5"/>
      <c r="L97" s="5" t="s">
        <v>22</v>
      </c>
      <c r="M97" s="5" t="s">
        <v>22</v>
      </c>
      <c r="N97" s="5"/>
      <c r="O97" s="5"/>
      <c r="P97" s="5"/>
      <c r="Q97" s="5"/>
      <c r="R97" s="9"/>
      <c r="S97" s="1" t="str">
        <f t="shared" si="16"/>
        <v/>
      </c>
      <c r="T97" s="1" t="str">
        <f t="shared" si="17"/>
        <v/>
      </c>
      <c r="U97" s="1" t="str">
        <f t="shared" si="18"/>
        <v/>
      </c>
      <c r="V97" s="1" t="str">
        <f t="shared" si="19"/>
        <v>SyndrRetard;</v>
      </c>
      <c r="W97" s="1" t="str">
        <f t="shared" si="20"/>
        <v>RetardPlusCerebAbnorm;</v>
      </c>
      <c r="X97" s="1" t="str">
        <f t="shared" si="21"/>
        <v/>
      </c>
      <c r="Y97" s="1" t="str">
        <f t="shared" si="22"/>
        <v/>
      </c>
      <c r="Z97" s="1" t="str">
        <f t="shared" si="23"/>
        <v/>
      </c>
      <c r="AA97" s="1" t="str">
        <f t="shared" si="24"/>
        <v/>
      </c>
      <c r="AB97" s="1" t="str">
        <f t="shared" si="25"/>
        <v/>
      </c>
      <c r="AC97" s="1" t="str">
        <f t="shared" si="26"/>
        <v>Gene:BBS7&amp;HGNC:18758&amp;OMIM:607590&amp;UserInfo:Bardet-Biedl syndrome 7&amp;UserType:SyndrRetard;RetardPlusCerebAbnorm;</v>
      </c>
      <c r="AD97" s="1" t="str">
        <f t="shared" si="27"/>
        <v>SyndrRetard;RetardPlusCerebAbnorm;</v>
      </c>
    </row>
    <row r="98" spans="1:30" ht="12" customHeight="1" x14ac:dyDescent="0.2">
      <c r="A98" s="5" t="s">
        <v>314</v>
      </c>
      <c r="B98" s="5"/>
      <c r="C98" s="5" t="s">
        <v>315</v>
      </c>
      <c r="D98" s="6" t="str">
        <f t="shared" si="14"/>
        <v>Click HGNC</v>
      </c>
      <c r="E98" s="7">
        <v>607968</v>
      </c>
      <c r="F98" s="6" t="str">
        <f t="shared" si="15"/>
        <v>Click OMIM</v>
      </c>
      <c r="G98" s="7" t="s">
        <v>316</v>
      </c>
      <c r="H98" s="5" t="s">
        <v>21</v>
      </c>
      <c r="I98" s="5"/>
      <c r="J98" s="5"/>
      <c r="K98" s="5"/>
      <c r="L98" s="5" t="s">
        <v>22</v>
      </c>
      <c r="M98" s="5" t="s">
        <v>22</v>
      </c>
      <c r="N98" s="5"/>
      <c r="O98" s="5"/>
      <c r="P98" s="5"/>
      <c r="Q98" s="5"/>
      <c r="R98" s="9"/>
      <c r="S98" s="1" t="str">
        <f t="shared" si="16"/>
        <v/>
      </c>
      <c r="T98" s="1" t="str">
        <f t="shared" si="17"/>
        <v/>
      </c>
      <c r="U98" s="1" t="str">
        <f t="shared" si="18"/>
        <v/>
      </c>
      <c r="V98" s="1" t="str">
        <f t="shared" si="19"/>
        <v>SyndrRetard;</v>
      </c>
      <c r="W98" s="1" t="str">
        <f t="shared" si="20"/>
        <v>RetardPlusCerebAbnorm;</v>
      </c>
      <c r="X98" s="1" t="str">
        <f t="shared" si="21"/>
        <v/>
      </c>
      <c r="Y98" s="1" t="str">
        <f t="shared" si="22"/>
        <v/>
      </c>
      <c r="Z98" s="1" t="str">
        <f t="shared" si="23"/>
        <v/>
      </c>
      <c r="AA98" s="1" t="str">
        <f t="shared" si="24"/>
        <v/>
      </c>
      <c r="AB98" s="1" t="str">
        <f t="shared" si="25"/>
        <v/>
      </c>
      <c r="AC98" s="1" t="str">
        <f t="shared" si="26"/>
        <v>Gene:BBS9&amp;HGNC:30000&amp;OMIM:607968&amp;UserInfo:Bardet-Biedl syndrome 9&amp;UserType:SyndrRetard;RetardPlusCerebAbnorm;</v>
      </c>
      <c r="AD98" s="1" t="str">
        <f t="shared" si="27"/>
        <v>SyndrRetard;RetardPlusCerebAbnorm;</v>
      </c>
    </row>
    <row r="99" spans="1:30" ht="12" customHeight="1" x14ac:dyDescent="0.2">
      <c r="A99" s="5" t="s">
        <v>317</v>
      </c>
      <c r="B99" s="5"/>
      <c r="C99" s="5" t="s">
        <v>318</v>
      </c>
      <c r="D99" s="6" t="str">
        <f t="shared" si="14"/>
        <v>Click HGNC</v>
      </c>
      <c r="E99" s="7">
        <v>608348</v>
      </c>
      <c r="F99" s="6" t="str">
        <f t="shared" si="15"/>
        <v>Click OMIM</v>
      </c>
      <c r="G99" s="7" t="s">
        <v>319</v>
      </c>
      <c r="H99" s="5" t="s">
        <v>21</v>
      </c>
      <c r="I99" s="5"/>
      <c r="J99" s="5"/>
      <c r="K99" s="5"/>
      <c r="L99" s="5"/>
      <c r="M99" s="5"/>
      <c r="N99" s="5"/>
      <c r="O99" s="5" t="s">
        <v>22</v>
      </c>
      <c r="P99" s="5"/>
      <c r="Q99" s="5"/>
      <c r="R99" s="9"/>
      <c r="S99" s="1" t="str">
        <f t="shared" si="16"/>
        <v/>
      </c>
      <c r="T99" s="1" t="str">
        <f t="shared" si="17"/>
        <v/>
      </c>
      <c r="U99" s="1" t="str">
        <f t="shared" si="18"/>
        <v/>
      </c>
      <c r="V99" s="1" t="str">
        <f t="shared" si="19"/>
        <v/>
      </c>
      <c r="W99" s="1" t="str">
        <f t="shared" si="20"/>
        <v/>
      </c>
      <c r="X99" s="1" t="str">
        <f t="shared" si="21"/>
        <v/>
      </c>
      <c r="Y99" s="1" t="str">
        <f t="shared" si="22"/>
        <v>Metabolism;</v>
      </c>
      <c r="Z99" s="1" t="str">
        <f t="shared" si="23"/>
        <v/>
      </c>
      <c r="AA99" s="1" t="str">
        <f t="shared" si="24"/>
        <v/>
      </c>
      <c r="AB99" s="1" t="str">
        <f t="shared" si="25"/>
        <v/>
      </c>
      <c r="AC99" s="1" t="str">
        <f t="shared" si="26"/>
        <v>Gene:BCKDHA&amp;HGNC:986&amp;OMIM:608348&amp;UserInfo:Maple syrup urine disease, type Ia&amp;UserType:Metabolism;</v>
      </c>
      <c r="AD99" s="1" t="str">
        <f t="shared" si="27"/>
        <v>Metabolism;</v>
      </c>
    </row>
    <row r="100" spans="1:30" ht="12" customHeight="1" x14ac:dyDescent="0.2">
      <c r="A100" s="5" t="s">
        <v>320</v>
      </c>
      <c r="B100" s="5"/>
      <c r="C100" s="5" t="s">
        <v>321</v>
      </c>
      <c r="D100" s="6" t="str">
        <f t="shared" si="14"/>
        <v>Click HGNC</v>
      </c>
      <c r="E100" s="7">
        <v>248611</v>
      </c>
      <c r="F100" s="6" t="str">
        <f t="shared" si="15"/>
        <v>Click OMIM</v>
      </c>
      <c r="G100" s="7" t="s">
        <v>322</v>
      </c>
      <c r="H100" s="5" t="s">
        <v>21</v>
      </c>
      <c r="I100" s="5"/>
      <c r="J100" s="5"/>
      <c r="K100" s="5"/>
      <c r="L100" s="5"/>
      <c r="M100" s="5"/>
      <c r="N100" s="5"/>
      <c r="O100" s="5" t="s">
        <v>22</v>
      </c>
      <c r="P100" s="5"/>
      <c r="Q100" s="5"/>
      <c r="R100" s="9"/>
      <c r="S100" s="1" t="str">
        <f t="shared" si="16"/>
        <v/>
      </c>
      <c r="T100" s="1" t="str">
        <f t="shared" si="17"/>
        <v/>
      </c>
      <c r="U100" s="1" t="str">
        <f t="shared" si="18"/>
        <v/>
      </c>
      <c r="V100" s="1" t="str">
        <f t="shared" si="19"/>
        <v/>
      </c>
      <c r="W100" s="1" t="str">
        <f t="shared" si="20"/>
        <v/>
      </c>
      <c r="X100" s="1" t="str">
        <f t="shared" si="21"/>
        <v/>
      </c>
      <c r="Y100" s="1" t="str">
        <f t="shared" si="22"/>
        <v>Metabolism;</v>
      </c>
      <c r="Z100" s="1" t="str">
        <f t="shared" si="23"/>
        <v/>
      </c>
      <c r="AA100" s="1" t="str">
        <f t="shared" si="24"/>
        <v/>
      </c>
      <c r="AB100" s="1" t="str">
        <f t="shared" si="25"/>
        <v/>
      </c>
      <c r="AC100" s="1" t="str">
        <f t="shared" si="26"/>
        <v>Gene:BCKDHB&amp;HGNC:987&amp;OMIM:248611&amp;UserInfo:Maple syrup urine disease, type Ib&amp;UserType:Metabolism;</v>
      </c>
      <c r="AD100" s="1" t="str">
        <f t="shared" si="27"/>
        <v>Metabolism;</v>
      </c>
    </row>
    <row r="101" spans="1:30" ht="12" customHeight="1" x14ac:dyDescent="0.2">
      <c r="A101" s="5" t="s">
        <v>323</v>
      </c>
      <c r="B101" s="5"/>
      <c r="C101" s="5" t="s">
        <v>324</v>
      </c>
      <c r="D101" s="6" t="str">
        <f t="shared" si="14"/>
        <v>Click HGNC</v>
      </c>
      <c r="E101" s="7">
        <v>606557</v>
      </c>
      <c r="F101" s="6" t="str">
        <f t="shared" si="15"/>
        <v>Click OMIM</v>
      </c>
      <c r="G101" s="7" t="s">
        <v>325</v>
      </c>
      <c r="H101" s="5" t="s">
        <v>21</v>
      </c>
      <c r="I101" s="5"/>
      <c r="J101" s="5"/>
      <c r="K101" s="5"/>
      <c r="L101" s="5" t="s">
        <v>177</v>
      </c>
      <c r="M101" s="5"/>
      <c r="N101" s="5"/>
      <c r="O101" s="5"/>
      <c r="P101" s="5"/>
      <c r="Q101" s="5"/>
      <c r="R101" s="9"/>
      <c r="S101" s="1" t="str">
        <f t="shared" si="16"/>
        <v/>
      </c>
      <c r="T101" s="1" t="str">
        <f t="shared" si="17"/>
        <v/>
      </c>
      <c r="U101" s="1" t="str">
        <f t="shared" si="18"/>
        <v/>
      </c>
      <c r="V101" s="1" t="str">
        <f t="shared" si="19"/>
        <v/>
      </c>
      <c r="W101" s="1" t="str">
        <f t="shared" si="20"/>
        <v/>
      </c>
      <c r="X101" s="1" t="str">
        <f t="shared" si="21"/>
        <v/>
      </c>
      <c r="Y101" s="1" t="str">
        <f t="shared" si="22"/>
        <v/>
      </c>
      <c r="Z101" s="1" t="str">
        <f t="shared" si="23"/>
        <v/>
      </c>
      <c r="AA101" s="1" t="str">
        <f t="shared" si="24"/>
        <v/>
      </c>
      <c r="AB101" s="1" t="str">
        <f t="shared" si="25"/>
        <v/>
      </c>
      <c r="AC101" s="1" t="str">
        <f t="shared" si="26"/>
        <v>Gene:BCL11A&amp;HGNC:13221&amp;OMIM:606557&amp;UserInfo:Intellectual developmental disorder with persistence of fetal hemoglobin&amp;UserType:</v>
      </c>
      <c r="AD101" s="1" t="str">
        <f t="shared" si="27"/>
        <v/>
      </c>
    </row>
    <row r="102" spans="1:30" ht="12" customHeight="1" x14ac:dyDescent="0.2">
      <c r="A102" s="5" t="s">
        <v>326</v>
      </c>
      <c r="B102" s="5"/>
      <c r="C102" s="5" t="s">
        <v>327</v>
      </c>
      <c r="D102" s="6" t="str">
        <f t="shared" si="14"/>
        <v>Click HGNC</v>
      </c>
      <c r="E102" s="7">
        <v>300485</v>
      </c>
      <c r="F102" s="6" t="str">
        <f t="shared" si="15"/>
        <v>Click OMIM</v>
      </c>
      <c r="G102" s="7" t="s">
        <v>328</v>
      </c>
      <c r="H102" s="5" t="s">
        <v>21</v>
      </c>
      <c r="I102" s="5"/>
      <c r="J102" s="5"/>
      <c r="K102" s="5"/>
      <c r="L102" s="5"/>
      <c r="M102" s="5"/>
      <c r="N102" s="5"/>
      <c r="O102" s="5"/>
      <c r="P102" s="5" t="s">
        <v>22</v>
      </c>
      <c r="Q102" s="5"/>
      <c r="R102" s="9"/>
      <c r="S102" s="1" t="str">
        <f t="shared" si="16"/>
        <v/>
      </c>
      <c r="T102" s="1" t="str">
        <f t="shared" si="17"/>
        <v/>
      </c>
      <c r="U102" s="1" t="str">
        <f t="shared" si="18"/>
        <v/>
      </c>
      <c r="V102" s="1" t="str">
        <f t="shared" si="19"/>
        <v/>
      </c>
      <c r="W102" s="1" t="str">
        <f t="shared" si="20"/>
        <v/>
      </c>
      <c r="X102" s="1" t="str">
        <f t="shared" si="21"/>
        <v/>
      </c>
      <c r="Y102" s="1" t="str">
        <f t="shared" si="22"/>
        <v/>
      </c>
      <c r="Z102" s="1" t="str">
        <f t="shared" si="23"/>
        <v>NonRetardButSyndr;</v>
      </c>
      <c r="AA102" s="1" t="str">
        <f t="shared" si="24"/>
        <v/>
      </c>
      <c r="AB102" s="1" t="str">
        <f t="shared" si="25"/>
        <v/>
      </c>
      <c r="AC102" s="1" t="str">
        <f t="shared" si="26"/>
        <v>Gene:BCOR&amp;HGNC:20893&amp;OMIM:300485&amp;UserInfo:Microphthalmia, syndromic 2&amp;UserType:NonRetardButSyndr;</v>
      </c>
      <c r="AD102" s="1" t="str">
        <f t="shared" si="27"/>
        <v>NonRetardButSyndr;</v>
      </c>
    </row>
    <row r="103" spans="1:30" ht="12" customHeight="1" x14ac:dyDescent="0.2">
      <c r="A103" s="5" t="s">
        <v>329</v>
      </c>
      <c r="B103" s="5"/>
      <c r="C103" s="5" t="s">
        <v>330</v>
      </c>
      <c r="D103" s="6" t="str">
        <f t="shared" si="14"/>
        <v>Click HGNC</v>
      </c>
      <c r="E103" s="7">
        <v>603647</v>
      </c>
      <c r="F103" s="6" t="str">
        <f t="shared" si="15"/>
        <v>Click OMIM</v>
      </c>
      <c r="G103" s="7" t="s">
        <v>331</v>
      </c>
      <c r="H103" s="5" t="s">
        <v>21</v>
      </c>
      <c r="I103" s="5"/>
      <c r="J103" s="5"/>
      <c r="K103" s="5"/>
      <c r="L103" s="5" t="s">
        <v>22</v>
      </c>
      <c r="M103" s="5" t="s">
        <v>22</v>
      </c>
      <c r="N103" s="8" t="s">
        <v>29</v>
      </c>
      <c r="O103" s="5" t="s">
        <v>22</v>
      </c>
      <c r="P103" s="5"/>
      <c r="Q103" s="5"/>
      <c r="R103" s="9"/>
      <c r="S103" s="1" t="str">
        <f t="shared" si="16"/>
        <v/>
      </c>
      <c r="T103" s="1" t="str">
        <f t="shared" si="17"/>
        <v/>
      </c>
      <c r="U103" s="1" t="str">
        <f t="shared" si="18"/>
        <v/>
      </c>
      <c r="V103" s="1" t="str">
        <f t="shared" si="19"/>
        <v>SyndrRetard;</v>
      </c>
      <c r="W103" s="1" t="str">
        <f t="shared" si="20"/>
        <v>RetardPlusCerebAbnorm;</v>
      </c>
      <c r="X103" s="1" t="str">
        <f t="shared" si="21"/>
        <v>Encephalo;</v>
      </c>
      <c r="Y103" s="1" t="str">
        <f t="shared" si="22"/>
        <v>Metabolism;</v>
      </c>
      <c r="Z103" s="1" t="str">
        <f t="shared" si="23"/>
        <v/>
      </c>
      <c r="AA103" s="1" t="str">
        <f t="shared" si="24"/>
        <v/>
      </c>
      <c r="AB103" s="1" t="str">
        <f t="shared" si="25"/>
        <v/>
      </c>
      <c r="AC103" s="1" t="str">
        <f t="shared" si="26"/>
        <v>Gene:BCS1L&amp;HGNC:1020&amp;OMIM:603647&amp;UserInfo:Bjornstad syndrome ; GRACILE syndrome ; Leigh syndrome ; Mitochondrial complex III deficiency, nuclear type 1&amp;UserType:SyndrRetard;RetardPlusCerebAbnorm;Encephalo;Metabolism;</v>
      </c>
      <c r="AD103" s="1" t="str">
        <f t="shared" si="27"/>
        <v>SyndrRetard;RetardPlusCerebAbnorm;Encephalo;Metabolism;</v>
      </c>
    </row>
    <row r="104" spans="1:30" ht="12" customHeight="1" x14ac:dyDescent="0.2">
      <c r="A104" s="5" t="s">
        <v>332</v>
      </c>
      <c r="B104" s="5"/>
      <c r="C104" s="5" t="s">
        <v>333</v>
      </c>
      <c r="D104" s="6" t="str">
        <f t="shared" si="14"/>
        <v>Click HGNC</v>
      </c>
      <c r="E104" s="7">
        <v>604610</v>
      </c>
      <c r="F104" s="6" t="str">
        <f t="shared" si="15"/>
        <v>Click OMIM</v>
      </c>
      <c r="G104" s="7" t="s">
        <v>334</v>
      </c>
      <c r="H104" s="5" t="s">
        <v>21</v>
      </c>
      <c r="I104" s="5"/>
      <c r="J104" s="5"/>
      <c r="K104" s="5"/>
      <c r="L104" s="5" t="s">
        <v>22</v>
      </c>
      <c r="M104" s="5"/>
      <c r="N104" s="5"/>
      <c r="O104" s="5"/>
      <c r="P104" s="5" t="s">
        <v>22</v>
      </c>
      <c r="Q104" s="5"/>
      <c r="R104" s="9"/>
      <c r="S104" s="1" t="str">
        <f t="shared" si="16"/>
        <v/>
      </c>
      <c r="T104" s="1" t="str">
        <f t="shared" si="17"/>
        <v/>
      </c>
      <c r="U104" s="1" t="str">
        <f t="shared" si="18"/>
        <v/>
      </c>
      <c r="V104" s="1" t="str">
        <f t="shared" si="19"/>
        <v>SyndrRetard;</v>
      </c>
      <c r="W104" s="1" t="str">
        <f t="shared" si="20"/>
        <v/>
      </c>
      <c r="X104" s="1" t="str">
        <f t="shared" si="21"/>
        <v/>
      </c>
      <c r="Y104" s="1" t="str">
        <f t="shared" si="22"/>
        <v/>
      </c>
      <c r="Z104" s="1" t="str">
        <f t="shared" si="23"/>
        <v>NonRetardButSyndr;</v>
      </c>
      <c r="AA104" s="1" t="str">
        <f t="shared" si="24"/>
        <v/>
      </c>
      <c r="AB104" s="1" t="str">
        <f t="shared" si="25"/>
        <v/>
      </c>
      <c r="AC104" s="1" t="str">
        <f t="shared" si="26"/>
        <v>Gene:BLM&amp;HGNC:1058&amp;OMIM:604610&amp;UserInfo:Bloom syndrome&amp;UserType:SyndrRetard;NonRetardButSyndr;</v>
      </c>
      <c r="AD104" s="1" t="str">
        <f t="shared" si="27"/>
        <v>SyndrRetard;NonRetardButSyndr;</v>
      </c>
    </row>
    <row r="105" spans="1:30" ht="12" customHeight="1" x14ac:dyDescent="0.2">
      <c r="A105" s="5" t="s">
        <v>335</v>
      </c>
      <c r="B105" s="5"/>
      <c r="C105" s="5" t="s">
        <v>336</v>
      </c>
      <c r="D105" s="6" t="str">
        <f t="shared" si="14"/>
        <v>Click HGNC</v>
      </c>
      <c r="E105" s="7">
        <v>164757</v>
      </c>
      <c r="F105" s="6" t="str">
        <f t="shared" si="15"/>
        <v>Click OMIM</v>
      </c>
      <c r="G105" s="7" t="s">
        <v>337</v>
      </c>
      <c r="H105" s="5" t="s">
        <v>21</v>
      </c>
      <c r="I105" s="5"/>
      <c r="J105" s="5"/>
      <c r="K105" s="5"/>
      <c r="L105" s="5" t="s">
        <v>22</v>
      </c>
      <c r="M105" s="5"/>
      <c r="N105" s="5"/>
      <c r="O105" s="5"/>
      <c r="P105" s="5"/>
      <c r="Q105" s="5"/>
      <c r="R105" s="9"/>
      <c r="S105" s="1" t="str">
        <f t="shared" si="16"/>
        <v/>
      </c>
      <c r="T105" s="1" t="str">
        <f t="shared" si="17"/>
        <v/>
      </c>
      <c r="U105" s="1" t="str">
        <f t="shared" si="18"/>
        <v/>
      </c>
      <c r="V105" s="1" t="str">
        <f t="shared" si="19"/>
        <v>SyndrRetard;</v>
      </c>
      <c r="W105" s="1" t="str">
        <f t="shared" si="20"/>
        <v/>
      </c>
      <c r="X105" s="1" t="str">
        <f t="shared" si="21"/>
        <v/>
      </c>
      <c r="Y105" s="1" t="str">
        <f t="shared" si="22"/>
        <v/>
      </c>
      <c r="Z105" s="1" t="str">
        <f t="shared" si="23"/>
        <v/>
      </c>
      <c r="AA105" s="1" t="str">
        <f t="shared" si="24"/>
        <v/>
      </c>
      <c r="AB105" s="1" t="str">
        <f t="shared" si="25"/>
        <v/>
      </c>
      <c r="AC105" s="1" t="str">
        <f t="shared" si="26"/>
        <v>Gene:BRAF&amp;HGNC:1097&amp;OMIM:164757&amp;UserInfo:Adenocarcinoma of lung, somatic ; Cardiofaciocutaneous syndrome ; Colorectal cancer, somatic ; LEOPARD syndrome 3 ; Melanoma, malignant, somatic ; Nonsmall cell lung cancer, somatic ; Noonan syndrome 7&amp;UserType:SyndrRetard;</v>
      </c>
      <c r="AD105" s="1" t="str">
        <f t="shared" si="27"/>
        <v>SyndrRetard;</v>
      </c>
    </row>
    <row r="106" spans="1:30" ht="12" customHeight="1" x14ac:dyDescent="0.2">
      <c r="A106" s="5" t="s">
        <v>338</v>
      </c>
      <c r="B106" s="5"/>
      <c r="C106" s="5" t="s">
        <v>339</v>
      </c>
      <c r="D106" s="6" t="str">
        <f t="shared" si="14"/>
        <v>Click HGNC</v>
      </c>
      <c r="E106" s="7">
        <v>300553</v>
      </c>
      <c r="F106" s="6" t="str">
        <f t="shared" si="15"/>
        <v>Click OMIM</v>
      </c>
      <c r="G106" s="7" t="s">
        <v>340</v>
      </c>
      <c r="H106" s="5" t="s">
        <v>21</v>
      </c>
      <c r="I106" s="5"/>
      <c r="J106" s="5"/>
      <c r="K106" s="5" t="s">
        <v>22</v>
      </c>
      <c r="L106" s="5" t="s">
        <v>22</v>
      </c>
      <c r="M106" s="5"/>
      <c r="N106" s="5"/>
      <c r="O106" s="5"/>
      <c r="P106" s="5"/>
      <c r="Q106" s="5"/>
      <c r="R106" s="9"/>
      <c r="S106" s="1" t="str">
        <f t="shared" si="16"/>
        <v/>
      </c>
      <c r="T106" s="1" t="str">
        <f t="shared" si="17"/>
        <v/>
      </c>
      <c r="U106" s="1" t="str">
        <f t="shared" si="18"/>
        <v>NonSyndrRetard;</v>
      </c>
      <c r="V106" s="1" t="str">
        <f t="shared" si="19"/>
        <v>SyndrRetard;</v>
      </c>
      <c r="W106" s="1" t="str">
        <f t="shared" si="20"/>
        <v/>
      </c>
      <c r="X106" s="1" t="str">
        <f t="shared" si="21"/>
        <v/>
      </c>
      <c r="Y106" s="1" t="str">
        <f t="shared" si="22"/>
        <v/>
      </c>
      <c r="Z106" s="1" t="str">
        <f t="shared" si="23"/>
        <v/>
      </c>
      <c r="AA106" s="1" t="str">
        <f t="shared" si="24"/>
        <v/>
      </c>
      <c r="AB106" s="1" t="str">
        <f t="shared" si="25"/>
        <v/>
      </c>
      <c r="AC106" s="1" t="str">
        <f t="shared" si="26"/>
        <v>Gene:BRWD3&amp;HGNC:17342&amp;OMIM:300553&amp;UserInfo:Mental retardation, X-linked 93&amp;UserType:NonSyndrRetard;SyndrRetard;</v>
      </c>
      <c r="AD106" s="1" t="str">
        <f t="shared" si="27"/>
        <v>NonSyndrRetard;SyndrRetard;</v>
      </c>
    </row>
    <row r="107" spans="1:30" ht="12" customHeight="1" x14ac:dyDescent="0.2">
      <c r="A107" s="5" t="s">
        <v>341</v>
      </c>
      <c r="B107" s="5"/>
      <c r="C107" s="5" t="s">
        <v>342</v>
      </c>
      <c r="D107" s="6" t="str">
        <f t="shared" si="14"/>
        <v>Click HGNC</v>
      </c>
      <c r="E107" s="7">
        <v>606158</v>
      </c>
      <c r="F107" s="6" t="str">
        <f t="shared" si="15"/>
        <v>Click OMIM</v>
      </c>
      <c r="G107" s="7" t="s">
        <v>343</v>
      </c>
      <c r="H107" s="5" t="s">
        <v>21</v>
      </c>
      <c r="I107" s="5"/>
      <c r="J107" s="5"/>
      <c r="K107" s="5"/>
      <c r="L107" s="5"/>
      <c r="M107" s="5"/>
      <c r="N107" s="5" t="s">
        <v>22</v>
      </c>
      <c r="O107" s="8"/>
      <c r="P107" s="5" t="s">
        <v>22</v>
      </c>
      <c r="Q107" s="5"/>
      <c r="R107" s="9" t="s">
        <v>22</v>
      </c>
      <c r="S107" s="1" t="str">
        <f t="shared" si="16"/>
        <v/>
      </c>
      <c r="T107" s="1" t="str">
        <f t="shared" si="17"/>
        <v/>
      </c>
      <c r="U107" s="1" t="str">
        <f t="shared" si="18"/>
        <v/>
      </c>
      <c r="V107" s="1" t="str">
        <f t="shared" si="19"/>
        <v/>
      </c>
      <c r="W107" s="1" t="str">
        <f t="shared" si="20"/>
        <v/>
      </c>
      <c r="X107" s="1" t="str">
        <f t="shared" si="21"/>
        <v>Encephalo;</v>
      </c>
      <c r="Y107" s="1" t="str">
        <f t="shared" si="22"/>
        <v/>
      </c>
      <c r="Z107" s="1" t="str">
        <f t="shared" si="23"/>
        <v>NonRetardButSyndr;</v>
      </c>
      <c r="AA107" s="1" t="str">
        <f t="shared" si="24"/>
        <v/>
      </c>
      <c r="AB107" s="1" t="str">
        <f t="shared" si="25"/>
        <v>Neuro;</v>
      </c>
      <c r="AC107" s="1" t="str">
        <f t="shared" si="26"/>
        <v>Gene:BSCL2&amp;HGNC:15832&amp;OMIM:606158&amp;UserInfo:Encephalopathy, progressive, with or without lipodystrophy ; Lipodystrophy, congenital generalized, type 2 ; Neuropathy, distal hereditary motor, type VA ; Silver spastic paraplegia syndrome&amp;UserType:Encephalo;NonRetardButSyndr;Neuro;</v>
      </c>
      <c r="AD107" s="1" t="str">
        <f t="shared" si="27"/>
        <v>Encephalo;NonRetardButSyndr;Neuro;</v>
      </c>
    </row>
    <row r="108" spans="1:30" ht="12" customHeight="1" x14ac:dyDescent="0.2">
      <c r="A108" s="5" t="s">
        <v>344</v>
      </c>
      <c r="B108" s="5"/>
      <c r="C108" s="5" t="s">
        <v>345</v>
      </c>
      <c r="D108" s="6" t="str">
        <f t="shared" si="14"/>
        <v>Click HGNC</v>
      </c>
      <c r="E108" s="7">
        <v>609019</v>
      </c>
      <c r="F108" s="6" t="str">
        <f t="shared" si="15"/>
        <v>Click OMIM</v>
      </c>
      <c r="G108" s="7" t="s">
        <v>346</v>
      </c>
      <c r="H108" s="5" t="s">
        <v>21</v>
      </c>
      <c r="I108" s="5"/>
      <c r="J108" s="5"/>
      <c r="K108" s="5"/>
      <c r="L108" s="5" t="s">
        <v>22</v>
      </c>
      <c r="M108" s="5"/>
      <c r="N108" s="5" t="s">
        <v>29</v>
      </c>
      <c r="O108" s="5" t="s">
        <v>22</v>
      </c>
      <c r="P108" s="5"/>
      <c r="Q108" s="5"/>
      <c r="R108" s="9"/>
      <c r="S108" s="1" t="str">
        <f t="shared" si="16"/>
        <v/>
      </c>
      <c r="T108" s="1" t="str">
        <f t="shared" si="17"/>
        <v/>
      </c>
      <c r="U108" s="1" t="str">
        <f t="shared" si="18"/>
        <v/>
      </c>
      <c r="V108" s="1" t="str">
        <f t="shared" si="19"/>
        <v>SyndrRetard;</v>
      </c>
      <c r="W108" s="1" t="str">
        <f t="shared" si="20"/>
        <v/>
      </c>
      <c r="X108" s="1" t="str">
        <f t="shared" si="21"/>
        <v>Encephalo;</v>
      </c>
      <c r="Y108" s="1" t="str">
        <f t="shared" si="22"/>
        <v>Metabolism;</v>
      </c>
      <c r="Z108" s="1" t="str">
        <f t="shared" si="23"/>
        <v/>
      </c>
      <c r="AA108" s="1" t="str">
        <f t="shared" si="24"/>
        <v/>
      </c>
      <c r="AB108" s="1" t="str">
        <f t="shared" si="25"/>
        <v/>
      </c>
      <c r="AC108" s="1" t="str">
        <f t="shared" si="26"/>
        <v>Gene:BTD&amp;HGNC:1122&amp;OMIM:609019&amp;UserInfo:Biotinidase deficiency&amp;UserType:SyndrRetard;Encephalo;Metabolism;</v>
      </c>
      <c r="AD108" s="1" t="str">
        <f t="shared" si="27"/>
        <v>SyndrRetard;Encephalo;Metabolism;</v>
      </c>
    </row>
    <row r="109" spans="1:30" ht="12" customHeight="1" x14ac:dyDescent="0.2">
      <c r="A109" s="5" t="s">
        <v>347</v>
      </c>
      <c r="B109" s="5"/>
      <c r="C109" s="5" t="s">
        <v>348</v>
      </c>
      <c r="D109" s="6" t="str">
        <f t="shared" si="14"/>
        <v>Click HGNC</v>
      </c>
      <c r="E109" s="7">
        <v>602860</v>
      </c>
      <c r="F109" s="6" t="str">
        <f t="shared" si="15"/>
        <v>Click OMIM</v>
      </c>
      <c r="G109" s="7" t="s">
        <v>349</v>
      </c>
      <c r="H109" s="5" t="s">
        <v>21</v>
      </c>
      <c r="I109" s="5"/>
      <c r="J109" s="5"/>
      <c r="K109" s="5"/>
      <c r="L109" s="5" t="s">
        <v>22</v>
      </c>
      <c r="M109" s="5"/>
      <c r="N109" s="5"/>
      <c r="O109" s="5"/>
      <c r="P109" s="5"/>
      <c r="Q109" s="5"/>
      <c r="R109" s="9"/>
      <c r="S109" s="1" t="str">
        <f t="shared" si="16"/>
        <v/>
      </c>
      <c r="T109" s="1" t="str">
        <f t="shared" si="17"/>
        <v/>
      </c>
      <c r="U109" s="1" t="str">
        <f t="shared" si="18"/>
        <v/>
      </c>
      <c r="V109" s="1" t="str">
        <f t="shared" si="19"/>
        <v>SyndrRetard;</v>
      </c>
      <c r="W109" s="1" t="str">
        <f t="shared" si="20"/>
        <v/>
      </c>
      <c r="X109" s="1" t="str">
        <f t="shared" si="21"/>
        <v/>
      </c>
      <c r="Y109" s="1" t="str">
        <f t="shared" si="22"/>
        <v/>
      </c>
      <c r="Z109" s="1" t="str">
        <f t="shared" si="23"/>
        <v/>
      </c>
      <c r="AA109" s="1" t="str">
        <f t="shared" si="24"/>
        <v/>
      </c>
      <c r="AB109" s="1" t="str">
        <f t="shared" si="25"/>
        <v/>
      </c>
      <c r="AC109" s="1" t="str">
        <f t="shared" si="26"/>
        <v>Gene:BUB1B&amp;HGNC:1149&amp;OMIM:602860&amp;UserInfo:Colorectal cancer, somatic ; Mosaic variegated aneuploidy syndrome 1 ; [Premature chromatid separation trait]&amp;UserType:SyndrRetard;</v>
      </c>
      <c r="AD109" s="1" t="str">
        <f t="shared" si="27"/>
        <v>SyndrRetard;</v>
      </c>
    </row>
    <row r="110" spans="1:30" ht="12" customHeight="1" x14ac:dyDescent="0.2">
      <c r="A110" s="5" t="s">
        <v>350</v>
      </c>
      <c r="B110" s="5"/>
      <c r="C110" s="5" t="s">
        <v>351</v>
      </c>
      <c r="D110" s="6" t="str">
        <f t="shared" si="14"/>
        <v>Click HGNC</v>
      </c>
      <c r="E110" s="7">
        <v>615140</v>
      </c>
      <c r="F110" s="6" t="str">
        <f t="shared" si="15"/>
        <v>Click OMIM</v>
      </c>
      <c r="G110" s="7" t="s">
        <v>352</v>
      </c>
      <c r="H110" s="5" t="s">
        <v>283</v>
      </c>
      <c r="I110" s="5"/>
      <c r="J110" s="5"/>
      <c r="K110" s="5"/>
      <c r="L110" s="5" t="s">
        <v>22</v>
      </c>
      <c r="M110" s="5" t="s">
        <v>22</v>
      </c>
      <c r="N110" s="5" t="s">
        <v>22</v>
      </c>
      <c r="O110" s="5"/>
      <c r="P110" s="5"/>
      <c r="Q110" s="5"/>
      <c r="R110" s="9"/>
      <c r="S110" s="1" t="str">
        <f t="shared" si="16"/>
        <v/>
      </c>
      <c r="T110" s="1" t="str">
        <f t="shared" si="17"/>
        <v/>
      </c>
      <c r="U110" s="1" t="str">
        <f t="shared" si="18"/>
        <v/>
      </c>
      <c r="V110" s="1" t="str">
        <f t="shared" si="19"/>
        <v>SyndrRetard;</v>
      </c>
      <c r="W110" s="1" t="str">
        <f t="shared" si="20"/>
        <v>RetardPlusCerebAbnorm;</v>
      </c>
      <c r="X110" s="1" t="str">
        <f t="shared" si="21"/>
        <v>Encephalo;</v>
      </c>
      <c r="Y110" s="1" t="str">
        <f t="shared" si="22"/>
        <v/>
      </c>
      <c r="Z110" s="1" t="str">
        <f t="shared" si="23"/>
        <v/>
      </c>
      <c r="AA110" s="1" t="str">
        <f t="shared" si="24"/>
        <v/>
      </c>
      <c r="AB110" s="1" t="str">
        <f t="shared" si="25"/>
        <v/>
      </c>
      <c r="AC110" s="1" t="str">
        <f t="shared" si="26"/>
        <v>Gene:C12orf57&amp;HGNC:29521&amp;OMIM:615140&amp;UserInfo:Temtamy syndrome&amp;UserType:SyndrRetard;RetardPlusCerebAbnorm;Encephalo;</v>
      </c>
      <c r="AD110" s="1" t="str">
        <f t="shared" si="27"/>
        <v>SyndrRetard;RetardPlusCerebAbnorm;Encephalo;</v>
      </c>
    </row>
    <row r="111" spans="1:30" ht="12" customHeight="1" x14ac:dyDescent="0.2">
      <c r="A111" s="5" t="s">
        <v>353</v>
      </c>
      <c r="B111" s="5"/>
      <c r="C111" s="5" t="s">
        <v>354</v>
      </c>
      <c r="D111" s="6" t="str">
        <f t="shared" si="14"/>
        <v>Click HGNC</v>
      </c>
      <c r="E111" s="7">
        <v>613541</v>
      </c>
      <c r="F111" s="6" t="str">
        <f t="shared" si="15"/>
        <v>Click OMIM</v>
      </c>
      <c r="G111" s="7" t="s">
        <v>355</v>
      </c>
      <c r="H111" s="5" t="s">
        <v>21</v>
      </c>
      <c r="I111" s="5"/>
      <c r="J111" s="5"/>
      <c r="K111" s="5"/>
      <c r="L111" s="5" t="s">
        <v>22</v>
      </c>
      <c r="M111" s="5"/>
      <c r="N111" s="8" t="s">
        <v>29</v>
      </c>
      <c r="O111" s="5" t="s">
        <v>22</v>
      </c>
      <c r="P111" s="5"/>
      <c r="Q111" s="5"/>
      <c r="R111" s="9" t="s">
        <v>22</v>
      </c>
      <c r="S111" s="1" t="str">
        <f t="shared" si="16"/>
        <v/>
      </c>
      <c r="T111" s="1" t="str">
        <f t="shared" si="17"/>
        <v/>
      </c>
      <c r="U111" s="1" t="str">
        <f t="shared" si="18"/>
        <v/>
      </c>
      <c r="V111" s="1" t="str">
        <f t="shared" si="19"/>
        <v>SyndrRetard;</v>
      </c>
      <c r="W111" s="1" t="str">
        <f t="shared" si="20"/>
        <v/>
      </c>
      <c r="X111" s="1" t="str">
        <f t="shared" si="21"/>
        <v>Encephalo;</v>
      </c>
      <c r="Y111" s="1" t="str">
        <f t="shared" si="22"/>
        <v>Metabolism;</v>
      </c>
      <c r="Z111" s="1" t="str">
        <f t="shared" si="23"/>
        <v/>
      </c>
      <c r="AA111" s="1" t="str">
        <f t="shared" si="24"/>
        <v/>
      </c>
      <c r="AB111" s="1" t="str">
        <f t="shared" si="25"/>
        <v>Neuro;</v>
      </c>
      <c r="AC111" s="1" t="str">
        <f t="shared" si="26"/>
        <v>Gene:C12orf65&amp;HGNC:26784&amp;OMIM:613541&amp;UserInfo:Combined oxidative phosphorylation deficiency 7 ; Spastic paraplegia 55, autosomal recessive&amp;UserType:SyndrRetard;Encephalo;Metabolism;Neuro;</v>
      </c>
      <c r="AD111" s="1" t="str">
        <f t="shared" si="27"/>
        <v>SyndrRetard;Encephalo;Metabolism;Neuro;</v>
      </c>
    </row>
    <row r="112" spans="1:30" ht="12" customHeight="1" x14ac:dyDescent="0.2">
      <c r="A112" s="5" t="s">
        <v>356</v>
      </c>
      <c r="B112" s="5"/>
      <c r="C112" s="5" t="s">
        <v>357</v>
      </c>
      <c r="D112" s="6" t="str">
        <f t="shared" si="14"/>
        <v>Click HGNC</v>
      </c>
      <c r="E112" s="7">
        <v>615944</v>
      </c>
      <c r="F112" s="6" t="str">
        <f t="shared" si="15"/>
        <v>Click OMIM</v>
      </c>
      <c r="G112" s="7" t="s">
        <v>358</v>
      </c>
      <c r="H112" s="5" t="s">
        <v>21</v>
      </c>
      <c r="I112" s="5"/>
      <c r="J112" s="5"/>
      <c r="K112" s="5"/>
      <c r="L112" s="5" t="s">
        <v>22</v>
      </c>
      <c r="M112" s="5"/>
      <c r="N112" s="5"/>
      <c r="O112" s="5"/>
      <c r="P112" s="5"/>
      <c r="Q112" s="5"/>
      <c r="R112" s="9"/>
      <c r="S112" s="1" t="str">
        <f t="shared" si="16"/>
        <v/>
      </c>
      <c r="T112" s="1" t="str">
        <f t="shared" si="17"/>
        <v/>
      </c>
      <c r="U112" s="1" t="str">
        <f t="shared" si="18"/>
        <v/>
      </c>
      <c r="V112" s="1" t="str">
        <f t="shared" si="19"/>
        <v>SyndrRetard;</v>
      </c>
      <c r="W112" s="1" t="str">
        <f t="shared" si="20"/>
        <v/>
      </c>
      <c r="X112" s="1" t="str">
        <f t="shared" si="21"/>
        <v/>
      </c>
      <c r="Y112" s="1" t="str">
        <f t="shared" si="22"/>
        <v/>
      </c>
      <c r="Z112" s="1" t="str">
        <f t="shared" si="23"/>
        <v/>
      </c>
      <c r="AA112" s="1" t="str">
        <f t="shared" si="24"/>
        <v/>
      </c>
      <c r="AB112" s="1" t="str">
        <f t="shared" si="25"/>
        <v/>
      </c>
      <c r="AC112" s="1" t="str">
        <f t="shared" si="26"/>
        <v>Gene:C2CD3&amp;HGNC:24564&amp;OMIM:615944&amp;UserInfo:?Orofaciodigital syndrome XIV&amp;UserType:SyndrRetard;</v>
      </c>
      <c r="AD112" s="1" t="str">
        <f t="shared" si="27"/>
        <v>SyndrRetard;</v>
      </c>
    </row>
    <row r="113" spans="1:30" ht="12" customHeight="1" x14ac:dyDescent="0.2">
      <c r="A113" s="5" t="s">
        <v>359</v>
      </c>
      <c r="B113" s="5"/>
      <c r="C113" s="5" t="s">
        <v>360</v>
      </c>
      <c r="D113" s="6" t="str">
        <f t="shared" si="14"/>
        <v>Click HGNC</v>
      </c>
      <c r="E113" s="7">
        <v>614571</v>
      </c>
      <c r="F113" s="6" t="str">
        <f t="shared" si="15"/>
        <v>Click OMIM</v>
      </c>
      <c r="G113" s="7" t="s">
        <v>361</v>
      </c>
      <c r="H113" s="5" t="s">
        <v>21</v>
      </c>
      <c r="I113" s="5"/>
      <c r="J113" s="5"/>
      <c r="K113" s="5"/>
      <c r="L113" s="5" t="s">
        <v>22</v>
      </c>
      <c r="M113" s="5" t="s">
        <v>22</v>
      </c>
      <c r="N113" s="5"/>
      <c r="O113" s="5"/>
      <c r="P113" s="5"/>
      <c r="Q113" s="5"/>
      <c r="R113" s="9"/>
      <c r="S113" s="1" t="str">
        <f t="shared" si="16"/>
        <v/>
      </c>
      <c r="T113" s="1" t="str">
        <f t="shared" si="17"/>
        <v/>
      </c>
      <c r="U113" s="1" t="str">
        <f t="shared" si="18"/>
        <v/>
      </c>
      <c r="V113" s="1" t="str">
        <f t="shared" si="19"/>
        <v>SyndrRetard;</v>
      </c>
      <c r="W113" s="1" t="str">
        <f t="shared" si="20"/>
        <v>RetardPlusCerebAbnorm;</v>
      </c>
      <c r="X113" s="1" t="str">
        <f t="shared" si="21"/>
        <v/>
      </c>
      <c r="Y113" s="1" t="str">
        <f t="shared" si="22"/>
        <v/>
      </c>
      <c r="Z113" s="1" t="str">
        <f t="shared" si="23"/>
        <v/>
      </c>
      <c r="AA113" s="1" t="str">
        <f t="shared" si="24"/>
        <v/>
      </c>
      <c r="AB113" s="1" t="str">
        <f t="shared" si="25"/>
        <v/>
      </c>
      <c r="AC113" s="1" t="str">
        <f t="shared" si="26"/>
        <v>Gene:C5orf42&amp;HGNC:25801&amp;OMIM:614571&amp;UserInfo:Joubert syndrome 17 ; Orofaciodigital syndrome VI&amp;UserType:SyndrRetard;RetardPlusCerebAbnorm;</v>
      </c>
      <c r="AD113" s="1" t="str">
        <f t="shared" si="27"/>
        <v>SyndrRetard;RetardPlusCerebAbnorm;</v>
      </c>
    </row>
    <row r="114" spans="1:30" ht="12" customHeight="1" x14ac:dyDescent="0.2">
      <c r="A114" s="5" t="s">
        <v>362</v>
      </c>
      <c r="B114" s="5"/>
      <c r="C114" s="5" t="s">
        <v>363</v>
      </c>
      <c r="D114" s="6" t="str">
        <f t="shared" si="14"/>
        <v>Click HGNC</v>
      </c>
      <c r="E114" s="7">
        <v>611492</v>
      </c>
      <c r="F114" s="6" t="str">
        <f t="shared" si="15"/>
        <v>Click OMIM</v>
      </c>
      <c r="G114" s="7" t="s">
        <v>364</v>
      </c>
      <c r="H114" s="5" t="s">
        <v>21</v>
      </c>
      <c r="I114" s="5"/>
      <c r="J114" s="5"/>
      <c r="K114" s="5"/>
      <c r="L114" s="5" t="s">
        <v>22</v>
      </c>
      <c r="M114" s="5"/>
      <c r="N114" s="5"/>
      <c r="O114" s="5" t="s">
        <v>22</v>
      </c>
      <c r="P114" s="5"/>
      <c r="Q114" s="5"/>
      <c r="R114" s="9"/>
      <c r="S114" s="1" t="str">
        <f t="shared" si="16"/>
        <v/>
      </c>
      <c r="T114" s="1" t="str">
        <f t="shared" si="17"/>
        <v/>
      </c>
      <c r="U114" s="1" t="str">
        <f t="shared" si="18"/>
        <v/>
      </c>
      <c r="V114" s="1" t="str">
        <f t="shared" si="19"/>
        <v>SyndrRetard;</v>
      </c>
      <c r="W114" s="1" t="str">
        <f t="shared" si="20"/>
        <v/>
      </c>
      <c r="X114" s="1" t="str">
        <f t="shared" si="21"/>
        <v/>
      </c>
      <c r="Y114" s="1" t="str">
        <f t="shared" si="22"/>
        <v>Metabolism;</v>
      </c>
      <c r="Z114" s="1" t="str">
        <f t="shared" si="23"/>
        <v/>
      </c>
      <c r="AA114" s="1" t="str">
        <f t="shared" si="24"/>
        <v/>
      </c>
      <c r="AB114" s="1" t="str">
        <f t="shared" si="25"/>
        <v/>
      </c>
      <c r="AC114" s="1" t="str">
        <f t="shared" si="26"/>
        <v>Gene:CA2&amp;HGNC:1373&amp;OMIM:611492&amp;UserInfo:Osteopetrosis, autosomal recessive 3, with renal tubular acidosis&amp;UserType:SyndrRetard;Metabolism;</v>
      </c>
      <c r="AD114" s="1" t="str">
        <f t="shared" si="27"/>
        <v>SyndrRetard;Metabolism;</v>
      </c>
    </row>
    <row r="115" spans="1:30" ht="12" customHeight="1" x14ac:dyDescent="0.2">
      <c r="A115" s="5" t="s">
        <v>365</v>
      </c>
      <c r="B115" s="5"/>
      <c r="C115" s="5" t="s">
        <v>366</v>
      </c>
      <c r="D115" s="6" t="str">
        <f t="shared" si="14"/>
        <v>Click HGNC</v>
      </c>
      <c r="E115" s="7">
        <v>114815</v>
      </c>
      <c r="F115" s="6" t="str">
        <f t="shared" si="15"/>
        <v>Click OMIM</v>
      </c>
      <c r="G115" s="7" t="s">
        <v>367</v>
      </c>
      <c r="H115" s="5" t="s">
        <v>21</v>
      </c>
      <c r="I115" s="5"/>
      <c r="J115" s="5"/>
      <c r="K115" s="5"/>
      <c r="L115" s="5" t="s">
        <v>22</v>
      </c>
      <c r="M115" s="5"/>
      <c r="N115" s="5"/>
      <c r="O115" s="5"/>
      <c r="P115" s="5"/>
      <c r="Q115" s="5"/>
      <c r="R115" s="9" t="s">
        <v>22</v>
      </c>
      <c r="S115" s="1" t="str">
        <f t="shared" si="16"/>
        <v/>
      </c>
      <c r="T115" s="1" t="str">
        <f t="shared" si="17"/>
        <v/>
      </c>
      <c r="U115" s="1" t="str">
        <f t="shared" si="18"/>
        <v/>
      </c>
      <c r="V115" s="1" t="str">
        <f t="shared" si="19"/>
        <v>SyndrRetard;</v>
      </c>
      <c r="W115" s="1" t="str">
        <f t="shared" si="20"/>
        <v/>
      </c>
      <c r="X115" s="1" t="str">
        <f t="shared" si="21"/>
        <v/>
      </c>
      <c r="Y115" s="1" t="str">
        <f t="shared" si="22"/>
        <v/>
      </c>
      <c r="Z115" s="1" t="str">
        <f t="shared" si="23"/>
        <v/>
      </c>
      <c r="AA115" s="1" t="str">
        <f t="shared" si="24"/>
        <v/>
      </c>
      <c r="AB115" s="1" t="str">
        <f t="shared" si="25"/>
        <v>Neuro;</v>
      </c>
      <c r="AC115" s="1" t="str">
        <f t="shared" si="26"/>
        <v>Gene:CA8&amp;HGNC:1382&amp;OMIM:114815&amp;UserInfo:Cerebellar ataxia and mental retardation with or without quadrupedal locomotion 3&amp;UserType:SyndrRetard;Neuro;</v>
      </c>
      <c r="AD115" s="1" t="str">
        <f t="shared" si="27"/>
        <v>SyndrRetard;Neuro;</v>
      </c>
    </row>
    <row r="116" spans="1:30" ht="12" customHeight="1" x14ac:dyDescent="0.2">
      <c r="A116" s="5" t="s">
        <v>368</v>
      </c>
      <c r="B116" s="5"/>
      <c r="C116" s="5" t="s">
        <v>369</v>
      </c>
      <c r="D116" s="6" t="str">
        <f t="shared" si="14"/>
        <v>Click HGNC</v>
      </c>
      <c r="E116" s="7">
        <v>602911</v>
      </c>
      <c r="F116" s="6" t="str">
        <f t="shared" si="15"/>
        <v>Click OMIM</v>
      </c>
      <c r="G116" s="7" t="s">
        <v>370</v>
      </c>
      <c r="H116" s="5" t="s">
        <v>21</v>
      </c>
      <c r="I116" s="5"/>
      <c r="J116" s="5"/>
      <c r="K116" s="5" t="s">
        <v>22</v>
      </c>
      <c r="L116" s="5"/>
      <c r="M116" s="5"/>
      <c r="N116" s="5"/>
      <c r="O116" s="5"/>
      <c r="P116" s="5"/>
      <c r="Q116" s="5"/>
      <c r="R116" s="9"/>
      <c r="S116" s="1" t="str">
        <f t="shared" si="16"/>
        <v/>
      </c>
      <c r="T116" s="1" t="str">
        <f t="shared" si="17"/>
        <v/>
      </c>
      <c r="U116" s="1" t="str">
        <f t="shared" si="18"/>
        <v>NonSyndrRetard;</v>
      </c>
      <c r="V116" s="1" t="str">
        <f t="shared" si="19"/>
        <v/>
      </c>
      <c r="W116" s="1" t="str">
        <f t="shared" si="20"/>
        <v/>
      </c>
      <c r="X116" s="1" t="str">
        <f t="shared" si="21"/>
        <v/>
      </c>
      <c r="Y116" s="1" t="str">
        <f t="shared" si="22"/>
        <v/>
      </c>
      <c r="Z116" s="1" t="str">
        <f t="shared" si="23"/>
        <v/>
      </c>
      <c r="AA116" s="1" t="str">
        <f t="shared" si="24"/>
        <v/>
      </c>
      <c r="AB116" s="1" t="str">
        <f t="shared" si="25"/>
        <v/>
      </c>
      <c r="AC116" s="1" t="str">
        <f t="shared" si="26"/>
        <v>Gene:CACNG2&amp;HGNC:1406&amp;OMIM:602911&amp;UserInfo:Mental retardation, autosomal dominant 10&amp;UserType:NonSyndrRetard;</v>
      </c>
      <c r="AD116" s="1" t="str">
        <f t="shared" si="27"/>
        <v>NonSyndrRetard;</v>
      </c>
    </row>
    <row r="117" spans="1:30" ht="12" customHeight="1" x14ac:dyDescent="0.2">
      <c r="A117" s="5" t="s">
        <v>371</v>
      </c>
      <c r="B117" s="5"/>
      <c r="C117" s="5" t="s">
        <v>372</v>
      </c>
      <c r="D117" s="6" t="str">
        <f t="shared" si="14"/>
        <v>Click HGNC</v>
      </c>
      <c r="E117" s="7">
        <v>611501</v>
      </c>
      <c r="F117" s="6" t="str">
        <f t="shared" si="15"/>
        <v>Click OMIM</v>
      </c>
      <c r="G117" s="7" t="s">
        <v>373</v>
      </c>
      <c r="H117" s="5" t="s">
        <v>283</v>
      </c>
      <c r="I117" s="5"/>
      <c r="J117" s="5"/>
      <c r="K117" s="5" t="s">
        <v>22</v>
      </c>
      <c r="L117" s="5" t="s">
        <v>22</v>
      </c>
      <c r="M117" s="5"/>
      <c r="N117" s="5"/>
      <c r="O117" s="5"/>
      <c r="P117" s="5"/>
      <c r="Q117" s="5"/>
      <c r="R117" s="9" t="s">
        <v>22</v>
      </c>
      <c r="S117" s="1" t="str">
        <f t="shared" si="16"/>
        <v/>
      </c>
      <c r="T117" s="1" t="str">
        <f t="shared" si="17"/>
        <v/>
      </c>
      <c r="U117" s="1" t="str">
        <f t="shared" si="18"/>
        <v>NonSyndrRetard;</v>
      </c>
      <c r="V117" s="1" t="str">
        <f t="shared" si="19"/>
        <v>SyndrRetard;</v>
      </c>
      <c r="W117" s="1" t="str">
        <f t="shared" si="20"/>
        <v/>
      </c>
      <c r="X117" s="1" t="str">
        <f t="shared" si="21"/>
        <v/>
      </c>
      <c r="Y117" s="1" t="str">
        <f t="shared" si="22"/>
        <v/>
      </c>
      <c r="Z117" s="1" t="str">
        <f t="shared" si="23"/>
        <v/>
      </c>
      <c r="AA117" s="1" t="str">
        <f t="shared" si="24"/>
        <v/>
      </c>
      <c r="AB117" s="1" t="str">
        <f t="shared" si="25"/>
        <v>Neuro;</v>
      </c>
      <c r="AC117" s="1" t="str">
        <f t="shared" si="26"/>
        <v>Gene:CAMTA1&amp;HGNC:18806&amp;OMIM:611501&amp;UserInfo:Cerebellar ataxia, nonprogressive, with mental retardation&amp;UserType:NonSyndrRetard;SyndrRetard;Neuro;</v>
      </c>
      <c r="AD117" s="1" t="str">
        <f t="shared" si="27"/>
        <v>NonSyndrRetard;SyndrRetard;Neuro;</v>
      </c>
    </row>
    <row r="118" spans="1:30" ht="12" customHeight="1" x14ac:dyDescent="0.2">
      <c r="A118" s="5" t="s">
        <v>374</v>
      </c>
      <c r="B118" s="5"/>
      <c r="C118" s="5" t="s">
        <v>375</v>
      </c>
      <c r="D118" s="6" t="str">
        <f t="shared" si="14"/>
        <v>Click HGNC</v>
      </c>
      <c r="E118" s="7">
        <v>300172</v>
      </c>
      <c r="F118" s="6" t="str">
        <f t="shared" si="15"/>
        <v>Click OMIM</v>
      </c>
      <c r="G118" s="7" t="s">
        <v>376</v>
      </c>
      <c r="H118" s="5" t="s">
        <v>21</v>
      </c>
      <c r="I118" s="5"/>
      <c r="J118" s="5"/>
      <c r="K118" s="5" t="s">
        <v>22</v>
      </c>
      <c r="L118" s="5" t="s">
        <v>22</v>
      </c>
      <c r="M118" s="5"/>
      <c r="N118" s="5" t="s">
        <v>22</v>
      </c>
      <c r="O118" s="5"/>
      <c r="P118" s="5"/>
      <c r="Q118" s="5"/>
      <c r="R118" s="9"/>
      <c r="S118" s="1" t="str">
        <f t="shared" si="16"/>
        <v/>
      </c>
      <c r="T118" s="1" t="str">
        <f t="shared" si="17"/>
        <v/>
      </c>
      <c r="U118" s="1" t="str">
        <f t="shared" si="18"/>
        <v>NonSyndrRetard;</v>
      </c>
      <c r="V118" s="1" t="str">
        <f t="shared" si="19"/>
        <v>SyndrRetard;</v>
      </c>
      <c r="W118" s="1" t="str">
        <f t="shared" si="20"/>
        <v/>
      </c>
      <c r="X118" s="1" t="str">
        <f t="shared" si="21"/>
        <v>Encephalo;</v>
      </c>
      <c r="Y118" s="1" t="str">
        <f t="shared" si="22"/>
        <v/>
      </c>
      <c r="Z118" s="1" t="str">
        <f t="shared" si="23"/>
        <v/>
      </c>
      <c r="AA118" s="1" t="str">
        <f t="shared" si="24"/>
        <v/>
      </c>
      <c r="AB118" s="1" t="str">
        <f t="shared" si="25"/>
        <v/>
      </c>
      <c r="AC118" s="1" t="str">
        <f t="shared" si="26"/>
        <v>Gene:CASK&amp;HGNC:1497&amp;OMIM:300172&amp;UserInfo:FG syndrome 4 ; Mental retardation and microcephaly with pontine and cerebellar hypoplasia ; Mental retardation, with or without nystagmus&amp;UserType:NonSyndrRetard;SyndrRetard;Encephalo;</v>
      </c>
      <c r="AD118" s="1" t="str">
        <f t="shared" si="27"/>
        <v>NonSyndrRetard;SyndrRetard;Encephalo;</v>
      </c>
    </row>
    <row r="119" spans="1:30" ht="12" customHeight="1" x14ac:dyDescent="0.2">
      <c r="A119" s="5" t="s">
        <v>377</v>
      </c>
      <c r="B119" s="5"/>
      <c r="C119" s="5" t="s">
        <v>378</v>
      </c>
      <c r="D119" s="6" t="str">
        <f t="shared" si="14"/>
        <v>Click HGNC</v>
      </c>
      <c r="E119" s="7">
        <v>165360</v>
      </c>
      <c r="F119" s="6" t="str">
        <f t="shared" si="15"/>
        <v>Click OMIM</v>
      </c>
      <c r="G119" s="7" t="s">
        <v>379</v>
      </c>
      <c r="H119" s="5" t="s">
        <v>21</v>
      </c>
      <c r="I119" s="5"/>
      <c r="J119" s="5"/>
      <c r="K119" s="5" t="s">
        <v>22</v>
      </c>
      <c r="L119" s="5"/>
      <c r="M119" s="5"/>
      <c r="N119" s="5"/>
      <c r="O119" s="5"/>
      <c r="P119" s="5"/>
      <c r="Q119" s="5"/>
      <c r="R119" s="9"/>
      <c r="S119" s="1" t="str">
        <f t="shared" si="16"/>
        <v/>
      </c>
      <c r="T119" s="1" t="str">
        <f t="shared" si="17"/>
        <v/>
      </c>
      <c r="U119" s="1" t="str">
        <f t="shared" si="18"/>
        <v>NonSyndrRetard;</v>
      </c>
      <c r="V119" s="1" t="str">
        <f t="shared" si="19"/>
        <v/>
      </c>
      <c r="W119" s="1" t="str">
        <f t="shared" si="20"/>
        <v/>
      </c>
      <c r="X119" s="1" t="str">
        <f t="shared" si="21"/>
        <v/>
      </c>
      <c r="Y119" s="1" t="str">
        <f t="shared" si="22"/>
        <v/>
      </c>
      <c r="Z119" s="1" t="str">
        <f t="shared" si="23"/>
        <v/>
      </c>
      <c r="AA119" s="1" t="str">
        <f t="shared" si="24"/>
        <v/>
      </c>
      <c r="AB119" s="1" t="str">
        <f t="shared" si="25"/>
        <v/>
      </c>
      <c r="AC119" s="1" t="str">
        <f t="shared" si="26"/>
        <v>Gene:CBL&amp;HGNC:1541&amp;OMIM:165360&amp;UserInfo:?Juvenile myelomonocytic leukemia ; Noonan syndrome-like disorder with or without juvenile myelomonocytic leukemia&amp;UserType:NonSyndrRetard;</v>
      </c>
      <c r="AD119" s="1" t="str">
        <f t="shared" si="27"/>
        <v>NonSyndrRetard;</v>
      </c>
    </row>
    <row r="120" spans="1:30" ht="12" customHeight="1" x14ac:dyDescent="0.2">
      <c r="A120" s="5" t="s">
        <v>380</v>
      </c>
      <c r="B120" s="5"/>
      <c r="C120" s="5" t="s">
        <v>381</v>
      </c>
      <c r="D120" s="6" t="str">
        <f t="shared" si="14"/>
        <v>Click HGNC</v>
      </c>
      <c r="E120" s="7">
        <v>613381</v>
      </c>
      <c r="F120" s="6" t="str">
        <f t="shared" si="15"/>
        <v>Click OMIM</v>
      </c>
      <c r="G120" s="7" t="s">
        <v>382</v>
      </c>
      <c r="H120" s="5" t="s">
        <v>21</v>
      </c>
      <c r="I120" s="5"/>
      <c r="J120" s="5"/>
      <c r="K120" s="8" t="s">
        <v>29</v>
      </c>
      <c r="L120" s="8" t="s">
        <v>29</v>
      </c>
      <c r="M120" s="5"/>
      <c r="N120" s="5"/>
      <c r="O120" s="5" t="s">
        <v>22</v>
      </c>
      <c r="P120" s="5"/>
      <c r="Q120" s="5"/>
      <c r="R120" s="9"/>
      <c r="S120" s="1" t="str">
        <f t="shared" si="16"/>
        <v/>
      </c>
      <c r="T120" s="1" t="str">
        <f t="shared" si="17"/>
        <v/>
      </c>
      <c r="U120" s="1" t="str">
        <f t="shared" si="18"/>
        <v>NonSyndrRetard;</v>
      </c>
      <c r="V120" s="1" t="str">
        <f t="shared" si="19"/>
        <v>SyndrRetard;</v>
      </c>
      <c r="W120" s="1" t="str">
        <f t="shared" si="20"/>
        <v/>
      </c>
      <c r="X120" s="1" t="str">
        <f t="shared" si="21"/>
        <v/>
      </c>
      <c r="Y120" s="1" t="str">
        <f t="shared" si="22"/>
        <v>Metabolism;</v>
      </c>
      <c r="Z120" s="1" t="str">
        <f t="shared" si="23"/>
        <v/>
      </c>
      <c r="AA120" s="1" t="str">
        <f t="shared" si="24"/>
        <v/>
      </c>
      <c r="AB120" s="1" t="str">
        <f t="shared" si="25"/>
        <v/>
      </c>
      <c r="AC120" s="1" t="str">
        <f t="shared" si="26"/>
        <v>Gene:CBS&amp;HGNC:1550&amp;OMIM:613381&amp;UserInfo:Homocystinuria, B6-responsive and nonresponsive types ; Thrombosis, hyperhomocysteinemic&amp;UserType:NonSyndrRetard;SyndrRetard;Metabolism;</v>
      </c>
      <c r="AD120" s="1" t="str">
        <f t="shared" si="27"/>
        <v>NonSyndrRetard;SyndrRetard;Metabolism;</v>
      </c>
    </row>
    <row r="121" spans="1:30" ht="12" customHeight="1" x14ac:dyDescent="0.2">
      <c r="A121" s="5" t="s">
        <v>383</v>
      </c>
      <c r="B121" s="5"/>
      <c r="C121" s="5" t="s">
        <v>384</v>
      </c>
      <c r="D121" s="6" t="str">
        <f t="shared" si="14"/>
        <v>Click HGNC</v>
      </c>
      <c r="E121" s="7">
        <v>610055</v>
      </c>
      <c r="F121" s="6" t="str">
        <f t="shared" si="15"/>
        <v>Click OMIM</v>
      </c>
      <c r="G121" s="7" t="s">
        <v>385</v>
      </c>
      <c r="H121" s="5" t="s">
        <v>283</v>
      </c>
      <c r="I121" s="5"/>
      <c r="J121" s="5"/>
      <c r="K121" s="5" t="s">
        <v>22</v>
      </c>
      <c r="L121" s="5"/>
      <c r="M121" s="5"/>
      <c r="N121" s="5"/>
      <c r="O121" s="5"/>
      <c r="P121" s="5"/>
      <c r="Q121" s="5"/>
      <c r="R121" s="9"/>
      <c r="S121" s="1" t="str">
        <f t="shared" si="16"/>
        <v/>
      </c>
      <c r="T121" s="1" t="str">
        <f t="shared" si="17"/>
        <v/>
      </c>
      <c r="U121" s="1" t="str">
        <f t="shared" si="18"/>
        <v>NonSyndrRetard;</v>
      </c>
      <c r="V121" s="1" t="str">
        <f t="shared" si="19"/>
        <v/>
      </c>
      <c r="W121" s="1" t="str">
        <f t="shared" si="20"/>
        <v/>
      </c>
      <c r="X121" s="1" t="str">
        <f t="shared" si="21"/>
        <v/>
      </c>
      <c r="Y121" s="1" t="str">
        <f t="shared" si="22"/>
        <v/>
      </c>
      <c r="Z121" s="1" t="str">
        <f t="shared" si="23"/>
        <v/>
      </c>
      <c r="AA121" s="1" t="str">
        <f t="shared" si="24"/>
        <v/>
      </c>
      <c r="AB121" s="1" t="str">
        <f t="shared" si="25"/>
        <v/>
      </c>
      <c r="AC121" s="1" t="str">
        <f t="shared" si="26"/>
        <v>Gene:CC2D1A&amp;HGNC:30237&amp;OMIM:610055&amp;UserInfo:Mental retardation, autosomal recessive 3&amp;UserType:NonSyndrRetard;</v>
      </c>
      <c r="AD121" s="1" t="str">
        <f t="shared" si="27"/>
        <v>NonSyndrRetard;</v>
      </c>
    </row>
    <row r="122" spans="1:30" ht="12" customHeight="1" x14ac:dyDescent="0.2">
      <c r="A122" s="5" t="s">
        <v>386</v>
      </c>
      <c r="B122" s="5"/>
      <c r="C122" s="5" t="s">
        <v>387</v>
      </c>
      <c r="D122" s="6" t="str">
        <f t="shared" si="14"/>
        <v>Click HGNC</v>
      </c>
      <c r="E122" s="7">
        <v>612013</v>
      </c>
      <c r="F122" s="6" t="str">
        <f t="shared" si="15"/>
        <v>Click OMIM</v>
      </c>
      <c r="G122" s="7" t="s">
        <v>388</v>
      </c>
      <c r="H122" s="5" t="s">
        <v>21</v>
      </c>
      <c r="I122" s="5"/>
      <c r="J122" s="5"/>
      <c r="K122" s="5"/>
      <c r="L122" s="5" t="s">
        <v>22</v>
      </c>
      <c r="M122" s="5" t="s">
        <v>22</v>
      </c>
      <c r="N122" s="5"/>
      <c r="O122" s="5"/>
      <c r="P122" s="5"/>
      <c r="Q122" s="5"/>
      <c r="R122" s="9"/>
      <c r="S122" s="1" t="str">
        <f t="shared" si="16"/>
        <v/>
      </c>
      <c r="T122" s="1" t="str">
        <f t="shared" si="17"/>
        <v/>
      </c>
      <c r="U122" s="1" t="str">
        <f t="shared" si="18"/>
        <v/>
      </c>
      <c r="V122" s="1" t="str">
        <f t="shared" si="19"/>
        <v>SyndrRetard;</v>
      </c>
      <c r="W122" s="1" t="str">
        <f t="shared" si="20"/>
        <v>RetardPlusCerebAbnorm;</v>
      </c>
      <c r="X122" s="1" t="str">
        <f t="shared" si="21"/>
        <v/>
      </c>
      <c r="Y122" s="1" t="str">
        <f t="shared" si="22"/>
        <v/>
      </c>
      <c r="Z122" s="1" t="str">
        <f t="shared" si="23"/>
        <v/>
      </c>
      <c r="AA122" s="1" t="str">
        <f t="shared" si="24"/>
        <v/>
      </c>
      <c r="AB122" s="1" t="str">
        <f t="shared" si="25"/>
        <v/>
      </c>
      <c r="AC122" s="1" t="str">
        <f t="shared" si="26"/>
        <v>Gene:CC2D2A&amp;HGNC:29253&amp;OMIM:612013&amp;UserInfo:COACH syndrome ; Joubert syndrome 9 ; Meckel syndrome 6&amp;UserType:SyndrRetard;RetardPlusCerebAbnorm;</v>
      </c>
      <c r="AD122" s="1" t="str">
        <f t="shared" si="27"/>
        <v>SyndrRetard;RetardPlusCerebAbnorm;</v>
      </c>
    </row>
    <row r="123" spans="1:30" ht="12" customHeight="1" x14ac:dyDescent="0.2">
      <c r="A123" s="5" t="s">
        <v>389</v>
      </c>
      <c r="B123" s="5"/>
      <c r="C123" s="5" t="s">
        <v>390</v>
      </c>
      <c r="D123" s="6" t="str">
        <f t="shared" si="14"/>
        <v>Click HGNC</v>
      </c>
      <c r="E123" s="7">
        <v>612753</v>
      </c>
      <c r="F123" s="6" t="str">
        <f t="shared" si="15"/>
        <v>Click OMIM</v>
      </c>
      <c r="G123" s="7" t="s">
        <v>391</v>
      </c>
      <c r="H123" s="5" t="s">
        <v>21</v>
      </c>
      <c r="I123" s="5"/>
      <c r="J123" s="5"/>
      <c r="K123" s="5"/>
      <c r="L123" s="5" t="s">
        <v>22</v>
      </c>
      <c r="M123" s="5"/>
      <c r="N123" s="5"/>
      <c r="O123" s="5"/>
      <c r="P123" s="5"/>
      <c r="Q123" s="5"/>
      <c r="R123" s="9"/>
      <c r="S123" s="1" t="str">
        <f t="shared" si="16"/>
        <v/>
      </c>
      <c r="T123" s="1" t="str">
        <f t="shared" si="17"/>
        <v/>
      </c>
      <c r="U123" s="1" t="str">
        <f t="shared" si="18"/>
        <v/>
      </c>
      <c r="V123" s="1" t="str">
        <f t="shared" si="19"/>
        <v>SyndrRetard;</v>
      </c>
      <c r="W123" s="1" t="str">
        <f t="shared" si="20"/>
        <v/>
      </c>
      <c r="X123" s="1" t="str">
        <f t="shared" si="21"/>
        <v/>
      </c>
      <c r="Y123" s="1" t="str">
        <f t="shared" si="22"/>
        <v/>
      </c>
      <c r="Z123" s="1" t="str">
        <f t="shared" si="23"/>
        <v/>
      </c>
      <c r="AA123" s="1" t="str">
        <f t="shared" si="24"/>
        <v/>
      </c>
      <c r="AB123" s="1" t="str">
        <f t="shared" si="25"/>
        <v/>
      </c>
      <c r="AC123" s="1" t="str">
        <f t="shared" si="26"/>
        <v>Gene:CCBE1&amp;HGNC:29426&amp;OMIM:612753&amp;UserInfo:Hennekam lymphangiectasia-lymphedema syndrome 1&amp;UserType:SyndrRetard;</v>
      </c>
      <c r="AD123" s="1" t="str">
        <f t="shared" si="27"/>
        <v>SyndrRetard;</v>
      </c>
    </row>
    <row r="124" spans="1:30" ht="12" customHeight="1" x14ac:dyDescent="0.2">
      <c r="A124" s="5" t="s">
        <v>392</v>
      </c>
      <c r="B124" s="5"/>
      <c r="C124" s="5" t="s">
        <v>393</v>
      </c>
      <c r="D124" s="6" t="str">
        <f t="shared" si="14"/>
        <v>Click HGNC</v>
      </c>
      <c r="E124" s="7">
        <v>614666</v>
      </c>
      <c r="F124" s="6" t="str">
        <f t="shared" si="15"/>
        <v>Click OMIM</v>
      </c>
      <c r="G124" s="7" t="s">
        <v>394</v>
      </c>
      <c r="H124" s="5" t="s">
        <v>21</v>
      </c>
      <c r="I124" s="5"/>
      <c r="J124" s="5"/>
      <c r="K124" s="5"/>
      <c r="L124" s="5" t="s">
        <v>22</v>
      </c>
      <c r="M124" s="5"/>
      <c r="N124" s="5"/>
      <c r="O124" s="5"/>
      <c r="P124" s="5"/>
      <c r="Q124" s="5"/>
      <c r="R124" s="9" t="s">
        <v>22</v>
      </c>
      <c r="S124" s="1" t="str">
        <f t="shared" si="16"/>
        <v/>
      </c>
      <c r="T124" s="1" t="str">
        <f t="shared" si="17"/>
        <v/>
      </c>
      <c r="U124" s="1" t="str">
        <f t="shared" si="18"/>
        <v/>
      </c>
      <c r="V124" s="1" t="str">
        <f t="shared" si="19"/>
        <v>SyndrRetard;</v>
      </c>
      <c r="W124" s="1" t="str">
        <f t="shared" si="20"/>
        <v/>
      </c>
      <c r="X124" s="1" t="str">
        <f t="shared" si="21"/>
        <v/>
      </c>
      <c r="Y124" s="1" t="str">
        <f t="shared" si="22"/>
        <v/>
      </c>
      <c r="Z124" s="1" t="str">
        <f t="shared" si="23"/>
        <v/>
      </c>
      <c r="AA124" s="1" t="str">
        <f t="shared" si="24"/>
        <v/>
      </c>
      <c r="AB124" s="1" t="str">
        <f t="shared" si="25"/>
        <v>Neuro;</v>
      </c>
      <c r="AC124" s="1" t="str">
        <f t="shared" si="26"/>
        <v>Gene:CCDC78&amp;HGNC:14153&amp;OMIM:614666&amp;UserInfo:Myopathy, centronuclear, 4&amp;UserType:SyndrRetard;Neuro;</v>
      </c>
      <c r="AD124" s="1" t="str">
        <f t="shared" si="27"/>
        <v>SyndrRetard;Neuro;</v>
      </c>
    </row>
    <row r="125" spans="1:30" ht="12" customHeight="1" x14ac:dyDescent="0.2">
      <c r="A125" s="5" t="s">
        <v>395</v>
      </c>
      <c r="B125" s="5"/>
      <c r="C125" s="5" t="s">
        <v>396</v>
      </c>
      <c r="D125" s="6" t="str">
        <f t="shared" si="14"/>
        <v>Click HGNC</v>
      </c>
      <c r="E125" s="7">
        <v>606037</v>
      </c>
      <c r="F125" s="6" t="str">
        <f t="shared" si="15"/>
        <v>Click OMIM</v>
      </c>
      <c r="G125" s="7" t="s">
        <v>397</v>
      </c>
      <c r="H125" s="5"/>
      <c r="I125" s="5"/>
      <c r="J125" s="5"/>
      <c r="K125" s="5"/>
      <c r="L125" s="5" t="s">
        <v>22</v>
      </c>
      <c r="M125" s="5"/>
      <c r="N125" s="5"/>
      <c r="O125" s="5"/>
      <c r="P125" s="5"/>
      <c r="Q125" s="5"/>
      <c r="R125" s="9"/>
      <c r="S125" s="1" t="str">
        <f t="shared" si="16"/>
        <v/>
      </c>
      <c r="T125" s="1" t="str">
        <f t="shared" si="17"/>
        <v/>
      </c>
      <c r="U125" s="1" t="str">
        <f t="shared" si="18"/>
        <v/>
      </c>
      <c r="V125" s="1" t="str">
        <f t="shared" si="19"/>
        <v>SyndrRetard;</v>
      </c>
      <c r="W125" s="1" t="str">
        <f t="shared" si="20"/>
        <v/>
      </c>
      <c r="X125" s="1" t="str">
        <f t="shared" si="21"/>
        <v/>
      </c>
      <c r="Y125" s="1" t="str">
        <f t="shared" si="22"/>
        <v/>
      </c>
      <c r="Z125" s="1" t="str">
        <f t="shared" si="23"/>
        <v/>
      </c>
      <c r="AA125" s="1" t="str">
        <f t="shared" si="24"/>
        <v/>
      </c>
      <c r="AB125" s="1" t="str">
        <f t="shared" si="25"/>
        <v/>
      </c>
      <c r="AC125" s="1" t="str">
        <f t="shared" si="26"/>
        <v>Gene:CD96&amp;HGNC:16892&amp;OMIM:606037&amp;UserInfo:C syndrome&amp;UserType:SyndrRetard;</v>
      </c>
      <c r="AD125" s="1" t="str">
        <f t="shared" si="27"/>
        <v>SyndrRetard;</v>
      </c>
    </row>
    <row r="126" spans="1:30" ht="12" customHeight="1" x14ac:dyDescent="0.2">
      <c r="A126" s="5" t="s">
        <v>398</v>
      </c>
      <c r="B126" s="5"/>
      <c r="C126" s="5" t="s">
        <v>399</v>
      </c>
      <c r="D126" s="6" t="str">
        <f t="shared" si="14"/>
        <v>Click HGNC</v>
      </c>
      <c r="E126" s="7">
        <v>603465</v>
      </c>
      <c r="F126" s="6" t="str">
        <f t="shared" si="15"/>
        <v>Click OMIM</v>
      </c>
      <c r="G126" s="7" t="s">
        <v>400</v>
      </c>
      <c r="H126" s="5"/>
      <c r="I126" s="5"/>
      <c r="J126" s="5"/>
      <c r="K126" s="5"/>
      <c r="L126" s="5" t="s">
        <v>22</v>
      </c>
      <c r="M126" s="5"/>
      <c r="N126" s="5"/>
      <c r="O126" s="5"/>
      <c r="P126" s="5"/>
      <c r="Q126" s="5"/>
      <c r="R126" s="9"/>
      <c r="S126" s="1" t="str">
        <f t="shared" si="16"/>
        <v/>
      </c>
      <c r="T126" s="1" t="str">
        <f t="shared" si="17"/>
        <v/>
      </c>
      <c r="U126" s="1" t="str">
        <f t="shared" si="18"/>
        <v/>
      </c>
      <c r="V126" s="1" t="str">
        <f t="shared" si="19"/>
        <v>SyndrRetard;</v>
      </c>
      <c r="W126" s="1" t="str">
        <f t="shared" si="20"/>
        <v/>
      </c>
      <c r="X126" s="1" t="str">
        <f t="shared" si="21"/>
        <v/>
      </c>
      <c r="Y126" s="1" t="str">
        <f t="shared" si="22"/>
        <v/>
      </c>
      <c r="Z126" s="1" t="str">
        <f t="shared" si="23"/>
        <v/>
      </c>
      <c r="AA126" s="1" t="str">
        <f t="shared" si="24"/>
        <v/>
      </c>
      <c r="AB126" s="1" t="str">
        <f t="shared" si="25"/>
        <v/>
      </c>
      <c r="AC126" s="1" t="str">
        <f t="shared" si="26"/>
        <v>Gene:CDC45&amp;HGNC:1739&amp;OMIM:603465&amp;UserInfo:Meier-Gorlin syndrome 7&amp;UserType:SyndrRetard;</v>
      </c>
      <c r="AD126" s="1" t="str">
        <f t="shared" si="27"/>
        <v>SyndrRetard;</v>
      </c>
    </row>
    <row r="127" spans="1:30" ht="12" customHeight="1" x14ac:dyDescent="0.2">
      <c r="A127" s="5" t="s">
        <v>401</v>
      </c>
      <c r="B127" s="5"/>
      <c r="C127" s="5" t="s">
        <v>402</v>
      </c>
      <c r="D127" s="6" t="str">
        <f t="shared" si="14"/>
        <v>Click HGNC</v>
      </c>
      <c r="E127" s="7">
        <v>602627</v>
      </c>
      <c r="F127" s="6" t="str">
        <f t="shared" si="15"/>
        <v>Click OMIM</v>
      </c>
      <c r="G127" s="7" t="s">
        <v>403</v>
      </c>
      <c r="H127" s="5"/>
      <c r="I127" s="5"/>
      <c r="J127" s="5"/>
      <c r="K127" s="5"/>
      <c r="L127" s="5" t="s">
        <v>22</v>
      </c>
      <c r="M127" s="5"/>
      <c r="N127" s="5"/>
      <c r="O127" s="5"/>
      <c r="P127" s="5"/>
      <c r="Q127" s="5"/>
      <c r="R127" s="9"/>
      <c r="S127" s="1" t="str">
        <f t="shared" si="16"/>
        <v/>
      </c>
      <c r="T127" s="1" t="str">
        <f t="shared" si="17"/>
        <v/>
      </c>
      <c r="U127" s="1" t="str">
        <f t="shared" si="18"/>
        <v/>
      </c>
      <c r="V127" s="1" t="str">
        <f t="shared" si="19"/>
        <v>SyndrRetard;</v>
      </c>
      <c r="W127" s="1" t="str">
        <f t="shared" si="20"/>
        <v/>
      </c>
      <c r="X127" s="1" t="str">
        <f t="shared" si="21"/>
        <v/>
      </c>
      <c r="Y127" s="1" t="str">
        <f t="shared" si="22"/>
        <v/>
      </c>
      <c r="Z127" s="1" t="str">
        <f t="shared" si="23"/>
        <v/>
      </c>
      <c r="AA127" s="1" t="str">
        <f t="shared" si="24"/>
        <v/>
      </c>
      <c r="AB127" s="1" t="str">
        <f t="shared" si="25"/>
        <v/>
      </c>
      <c r="AC127" s="1" t="str">
        <f t="shared" si="26"/>
        <v>Gene:CDC6&amp;HGNC:1744&amp;OMIM:602627&amp;UserInfo:?Meier-Gorlin syndrome 5&amp;UserType:SyndrRetard;</v>
      </c>
      <c r="AD127" s="1" t="str">
        <f t="shared" si="27"/>
        <v>SyndrRetard;</v>
      </c>
    </row>
    <row r="128" spans="1:30" ht="12" customHeight="1" x14ac:dyDescent="0.2">
      <c r="A128" s="5" t="s">
        <v>404</v>
      </c>
      <c r="B128" s="5"/>
      <c r="C128" s="5" t="s">
        <v>405</v>
      </c>
      <c r="D128" s="6" t="str">
        <f t="shared" si="14"/>
        <v>Click HGNC</v>
      </c>
      <c r="E128" s="7">
        <v>114019</v>
      </c>
      <c r="F128" s="6" t="str">
        <f t="shared" si="15"/>
        <v>Click OMIM</v>
      </c>
      <c r="G128" s="7" t="s">
        <v>406</v>
      </c>
      <c r="H128" s="5" t="s">
        <v>21</v>
      </c>
      <c r="I128" s="5"/>
      <c r="J128" s="5"/>
      <c r="K128" s="5" t="s">
        <v>22</v>
      </c>
      <c r="L128" s="5"/>
      <c r="M128" s="5"/>
      <c r="N128" s="5"/>
      <c r="O128" s="5"/>
      <c r="P128" s="5"/>
      <c r="Q128" s="5"/>
      <c r="R128" s="9"/>
      <c r="S128" s="1" t="str">
        <f t="shared" si="16"/>
        <v/>
      </c>
      <c r="T128" s="1" t="str">
        <f t="shared" si="17"/>
        <v/>
      </c>
      <c r="U128" s="1" t="str">
        <f t="shared" si="18"/>
        <v>NonSyndrRetard;</v>
      </c>
      <c r="V128" s="1" t="str">
        <f t="shared" si="19"/>
        <v/>
      </c>
      <c r="W128" s="1" t="str">
        <f t="shared" si="20"/>
        <v/>
      </c>
      <c r="X128" s="1" t="str">
        <f t="shared" si="21"/>
        <v/>
      </c>
      <c r="Y128" s="1" t="str">
        <f t="shared" si="22"/>
        <v/>
      </c>
      <c r="Z128" s="1" t="str">
        <f t="shared" si="23"/>
        <v/>
      </c>
      <c r="AA128" s="1" t="str">
        <f t="shared" si="24"/>
        <v/>
      </c>
      <c r="AB128" s="1" t="str">
        <f t="shared" si="25"/>
        <v/>
      </c>
      <c r="AC128" s="1" t="str">
        <f t="shared" si="26"/>
        <v>Gene:CDH15&amp;HGNC:1754&amp;OMIM:114019&amp;UserInfo:Mental retardation, autosomal dominant 3&amp;UserType:NonSyndrRetard;</v>
      </c>
      <c r="AD128" s="1" t="str">
        <f t="shared" si="27"/>
        <v>NonSyndrRetard;</v>
      </c>
    </row>
    <row r="129" spans="1:30" ht="12" customHeight="1" x14ac:dyDescent="0.2">
      <c r="A129" s="5" t="s">
        <v>407</v>
      </c>
      <c r="B129" s="5"/>
      <c r="C129" s="5" t="s">
        <v>408</v>
      </c>
      <c r="D129" s="6" t="str">
        <f t="shared" si="14"/>
        <v>Click HGNC</v>
      </c>
      <c r="E129" s="7">
        <v>608201</v>
      </c>
      <c r="F129" s="6" t="str">
        <f t="shared" si="15"/>
        <v>Click OMIM</v>
      </c>
      <c r="G129" s="7" t="s">
        <v>409</v>
      </c>
      <c r="H129" s="5" t="s">
        <v>21</v>
      </c>
      <c r="I129" s="5"/>
      <c r="J129" s="5"/>
      <c r="K129" s="5"/>
      <c r="L129" s="5" t="s">
        <v>22</v>
      </c>
      <c r="M129" s="5"/>
      <c r="N129" s="5"/>
      <c r="O129" s="5"/>
      <c r="P129" s="5"/>
      <c r="Q129" s="5"/>
      <c r="R129" s="9"/>
      <c r="S129" s="1" t="str">
        <f t="shared" si="16"/>
        <v/>
      </c>
      <c r="T129" s="1" t="str">
        <f t="shared" si="17"/>
        <v/>
      </c>
      <c r="U129" s="1" t="str">
        <f t="shared" si="18"/>
        <v/>
      </c>
      <c r="V129" s="1" t="str">
        <f t="shared" si="19"/>
        <v>SyndrRetard;</v>
      </c>
      <c r="W129" s="1" t="str">
        <f t="shared" si="20"/>
        <v/>
      </c>
      <c r="X129" s="1" t="str">
        <f t="shared" si="21"/>
        <v/>
      </c>
      <c r="Y129" s="1" t="str">
        <f t="shared" si="22"/>
        <v/>
      </c>
      <c r="Z129" s="1" t="str">
        <f t="shared" si="23"/>
        <v/>
      </c>
      <c r="AA129" s="1" t="str">
        <f t="shared" si="24"/>
        <v/>
      </c>
      <c r="AB129" s="1" t="str">
        <f t="shared" si="25"/>
        <v/>
      </c>
      <c r="AC129" s="1" t="str">
        <f t="shared" si="26"/>
        <v>Gene:CDK5RAP2&amp;HGNC:18672&amp;OMIM:608201&amp;UserInfo:Microcephaly 3, primary, autosomal recessive&amp;UserType:SyndrRetard;</v>
      </c>
      <c r="AD129" s="1" t="str">
        <f t="shared" si="27"/>
        <v>SyndrRetard;</v>
      </c>
    </row>
    <row r="130" spans="1:30" ht="12" customHeight="1" x14ac:dyDescent="0.2">
      <c r="A130" s="5" t="s">
        <v>410</v>
      </c>
      <c r="B130" s="5"/>
      <c r="C130" s="5" t="s">
        <v>411</v>
      </c>
      <c r="D130" s="6" t="str">
        <f t="shared" ref="D130:D193" si="28">IF(ISERROR(C130),"",HYPERLINK(CONCATENATE("http://www.genenames.org/cgi-bin/gene_symbol_report?hgnc_id=",C130),"Click HGNC"))</f>
        <v>Click HGNC</v>
      </c>
      <c r="E130" s="7">
        <v>603368</v>
      </c>
      <c r="F130" s="6" t="str">
        <f t="shared" ref="F130:F193" si="29">IF(ISERROR(E130),"",HYPERLINK(CONCATENATE("https://omim.org/entry/",E130),"Click OMIM"))</f>
        <v>Click OMIM</v>
      </c>
      <c r="G130" s="7" t="s">
        <v>412</v>
      </c>
      <c r="H130" s="5"/>
      <c r="I130" s="5"/>
      <c r="J130" s="5"/>
      <c r="K130" s="5"/>
      <c r="L130" s="5" t="s">
        <v>22</v>
      </c>
      <c r="M130" s="5"/>
      <c r="N130" s="5"/>
      <c r="O130" s="5"/>
      <c r="P130" s="5"/>
      <c r="Q130" s="5"/>
      <c r="R130" s="9"/>
      <c r="S130" s="1" t="str">
        <f t="shared" si="16"/>
        <v/>
      </c>
      <c r="T130" s="1" t="str">
        <f t="shared" si="17"/>
        <v/>
      </c>
      <c r="U130" s="1" t="str">
        <f t="shared" si="18"/>
        <v/>
      </c>
      <c r="V130" s="1" t="str">
        <f t="shared" si="19"/>
        <v>SyndrRetard;</v>
      </c>
      <c r="W130" s="1" t="str">
        <f t="shared" si="20"/>
        <v/>
      </c>
      <c r="X130" s="1" t="str">
        <f t="shared" si="21"/>
        <v/>
      </c>
      <c r="Y130" s="1" t="str">
        <f t="shared" si="22"/>
        <v/>
      </c>
      <c r="Z130" s="1" t="str">
        <f t="shared" si="23"/>
        <v/>
      </c>
      <c r="AA130" s="1" t="str">
        <f t="shared" si="24"/>
        <v/>
      </c>
      <c r="AB130" s="1" t="str">
        <f t="shared" si="25"/>
        <v/>
      </c>
      <c r="AC130" s="1" t="str">
        <f t="shared" si="26"/>
        <v>Gene:CDK6&amp;HGNC:1777&amp;OMIM:603368&amp;UserInfo:?Microcephaly 12, primary, autosomal recessive&amp;UserType:SyndrRetard;</v>
      </c>
      <c r="AD130" s="1" t="str">
        <f t="shared" si="27"/>
        <v>SyndrRetard;</v>
      </c>
    </row>
    <row r="131" spans="1:30" ht="12" customHeight="1" x14ac:dyDescent="0.2">
      <c r="A131" s="5" t="s">
        <v>413</v>
      </c>
      <c r="B131" s="5"/>
      <c r="C131" s="5" t="s">
        <v>414</v>
      </c>
      <c r="D131" s="6" t="str">
        <f t="shared" si="28"/>
        <v>Click HGNC</v>
      </c>
      <c r="E131" s="7">
        <v>300203</v>
      </c>
      <c r="F131" s="6" t="str">
        <f t="shared" si="29"/>
        <v>Click OMIM</v>
      </c>
      <c r="G131" s="7" t="s">
        <v>415</v>
      </c>
      <c r="H131" s="5" t="s">
        <v>218</v>
      </c>
      <c r="I131" s="5"/>
      <c r="J131" s="5"/>
      <c r="K131" s="5"/>
      <c r="L131" s="5"/>
      <c r="M131" s="5"/>
      <c r="N131" s="5" t="s">
        <v>22</v>
      </c>
      <c r="O131" s="5"/>
      <c r="P131" s="5"/>
      <c r="Q131" s="5"/>
      <c r="R131" s="9"/>
      <c r="S131" s="1" t="str">
        <f t="shared" ref="S131:S194" si="30">IF(I131="x","ToInvestigate;","")</f>
        <v/>
      </c>
      <c r="T131" s="1" t="str">
        <f t="shared" ref="T131:T194" si="31">IF(J131="x","Unexpected;","")</f>
        <v/>
      </c>
      <c r="U131" s="1" t="str">
        <f t="shared" ref="U131:U194" si="32">IF(K131="x","NonSyndrRetard;","")</f>
        <v/>
      </c>
      <c r="V131" s="1" t="str">
        <f t="shared" ref="V131:V194" si="33">IF(L131="x","SyndrRetard;","")</f>
        <v/>
      </c>
      <c r="W131" s="1" t="str">
        <f t="shared" ref="W131:W194" si="34">IF(M131="x","RetardPlusCerebAbnorm;","")</f>
        <v/>
      </c>
      <c r="X131" s="1" t="str">
        <f t="shared" ref="X131:X194" si="35">IF(N131="x","Encephalo;","")</f>
        <v>Encephalo;</v>
      </c>
      <c r="Y131" s="1" t="str">
        <f t="shared" ref="Y131:Y194" si="36">IF(O131="x","Metabolism;","")</f>
        <v/>
      </c>
      <c r="Z131" s="1" t="str">
        <f t="shared" ref="Z131:Z194" si="37">IF(P131="x","NonRetardButSyndr;","")</f>
        <v/>
      </c>
      <c r="AA131" s="1" t="str">
        <f t="shared" ref="AA131:AA194" si="38">IF(Q131="x","Cardiopathy;","")</f>
        <v/>
      </c>
      <c r="AB131" s="1" t="str">
        <f t="shared" ref="AB131:AB194" si="39">IF(R131="x","Neuro;","")</f>
        <v/>
      </c>
      <c r="AC131" s="1" t="str">
        <f t="shared" ref="AC131:AC194" si="40">CONCATENATE("Gene:",A131,"&amp;",C131,"&amp;OMIM:",E131,"&amp;UserInfo:",G131,"&amp;UserType:",AD131)</f>
        <v>Gene:CDKL5&amp;HGNC:11411&amp;OMIM:300203&amp;UserInfo:Epileptic encephalopathy, early infantile, 2&amp;UserType:Encephalo;</v>
      </c>
      <c r="AD131" s="1" t="str">
        <f t="shared" ref="AD131:AD194" si="41">CONCATENATE(S131,T131,U131,V131,W131,X131,Y131,Z131,AA131,AB131)</f>
        <v>Encephalo;</v>
      </c>
    </row>
    <row r="132" spans="1:30" ht="12" customHeight="1" x14ac:dyDescent="0.2">
      <c r="A132" s="5" t="s">
        <v>416</v>
      </c>
      <c r="B132" s="5"/>
      <c r="C132" s="5" t="s">
        <v>417</v>
      </c>
      <c r="D132" s="6" t="str">
        <f t="shared" si="28"/>
        <v>Click HGNC</v>
      </c>
      <c r="E132" s="7">
        <v>608707</v>
      </c>
      <c r="F132" s="6" t="str">
        <f t="shared" si="29"/>
        <v>Click OMIM</v>
      </c>
      <c r="G132" s="7" t="s">
        <v>418</v>
      </c>
      <c r="H132" s="5" t="s">
        <v>21</v>
      </c>
      <c r="I132" s="5"/>
      <c r="J132" s="5"/>
      <c r="K132" s="5"/>
      <c r="L132" s="5" t="s">
        <v>22</v>
      </c>
      <c r="M132" s="5" t="s">
        <v>22</v>
      </c>
      <c r="N132" s="5"/>
      <c r="O132" s="5"/>
      <c r="P132" s="5"/>
      <c r="Q132" s="5"/>
      <c r="R132" s="9"/>
      <c r="S132" s="1" t="str">
        <f t="shared" si="30"/>
        <v/>
      </c>
      <c r="T132" s="1" t="str">
        <f t="shared" si="31"/>
        <v/>
      </c>
      <c r="U132" s="1" t="str">
        <f t="shared" si="32"/>
        <v/>
      </c>
      <c r="V132" s="1" t="str">
        <f t="shared" si="33"/>
        <v>SyndrRetard;</v>
      </c>
      <c r="W132" s="1" t="str">
        <f t="shared" si="34"/>
        <v>RetardPlusCerebAbnorm;</v>
      </c>
      <c r="X132" s="1" t="str">
        <f t="shared" si="35"/>
        <v/>
      </c>
      <c r="Y132" s="1" t="str">
        <f t="shared" si="36"/>
        <v/>
      </c>
      <c r="Z132" s="1" t="str">
        <f t="shared" si="37"/>
        <v/>
      </c>
      <c r="AA132" s="1" t="str">
        <f t="shared" si="38"/>
        <v/>
      </c>
      <c r="AB132" s="1" t="str">
        <f t="shared" si="39"/>
        <v/>
      </c>
      <c r="AC132" s="1" t="str">
        <f t="shared" si="40"/>
        <v>Gene:CDON&amp;HGNC:17104&amp;OMIM:608707&amp;UserInfo:Holoprosencephaly 11&amp;UserType:SyndrRetard;RetardPlusCerebAbnorm;</v>
      </c>
      <c r="AD132" s="1" t="str">
        <f t="shared" si="41"/>
        <v>SyndrRetard;RetardPlusCerebAbnorm;</v>
      </c>
    </row>
    <row r="133" spans="1:30" ht="12" customHeight="1" x14ac:dyDescent="0.2">
      <c r="A133" s="12" t="s">
        <v>419</v>
      </c>
      <c r="B133" s="12"/>
      <c r="C133" s="5" t="s">
        <v>420</v>
      </c>
      <c r="D133" s="6" t="str">
        <f t="shared" si="28"/>
        <v>Click HGNC</v>
      </c>
      <c r="E133" s="7">
        <v>605525</v>
      </c>
      <c r="F133" s="6" t="str">
        <f t="shared" si="29"/>
        <v>Click OMIM</v>
      </c>
      <c r="G133" s="7" t="s">
        <v>421</v>
      </c>
      <c r="H133" s="5"/>
      <c r="I133" s="5"/>
      <c r="J133" s="5"/>
      <c r="K133" s="5" t="s">
        <v>22</v>
      </c>
      <c r="L133" s="5" t="s">
        <v>22</v>
      </c>
      <c r="M133" s="5"/>
      <c r="N133" s="5"/>
      <c r="O133" s="5"/>
      <c r="P133" s="5"/>
      <c r="Q133" s="5"/>
      <c r="R133" s="9"/>
      <c r="S133" s="1" t="str">
        <f t="shared" si="30"/>
        <v/>
      </c>
      <c r="T133" s="1" t="str">
        <f t="shared" si="31"/>
        <v/>
      </c>
      <c r="U133" s="1" t="str">
        <f t="shared" si="32"/>
        <v>NonSyndrRetard;</v>
      </c>
      <c r="V133" s="1" t="str">
        <f t="shared" si="33"/>
        <v>SyndrRetard;</v>
      </c>
      <c r="W133" s="1" t="str">
        <f t="shared" si="34"/>
        <v/>
      </c>
      <c r="X133" s="1" t="str">
        <f t="shared" si="35"/>
        <v/>
      </c>
      <c r="Y133" s="1" t="str">
        <f t="shared" si="36"/>
        <v/>
      </c>
      <c r="Z133" s="1" t="str">
        <f t="shared" si="37"/>
        <v/>
      </c>
      <c r="AA133" s="1" t="str">
        <f t="shared" si="38"/>
        <v/>
      </c>
      <c r="AB133" s="1" t="str">
        <f t="shared" si="39"/>
        <v/>
      </c>
      <c r="AC133" s="1" t="str">
        <f t="shared" si="40"/>
        <v>Gene:CDT1&amp;HGNC:24576&amp;OMIM:605525&amp;UserInfo:Meier-Gorlin syndrome 4&amp;UserType:NonSyndrRetard;SyndrRetard;</v>
      </c>
      <c r="AD133" s="1" t="str">
        <f t="shared" si="41"/>
        <v>NonSyndrRetard;SyndrRetard;</v>
      </c>
    </row>
    <row r="134" spans="1:30" ht="12" customHeight="1" x14ac:dyDescent="0.2">
      <c r="A134" s="5" t="s">
        <v>422</v>
      </c>
      <c r="B134" s="5"/>
      <c r="C134" s="5" t="s">
        <v>423</v>
      </c>
      <c r="D134" s="6" t="str">
        <f t="shared" si="28"/>
        <v>Click HGNC</v>
      </c>
      <c r="E134" s="7">
        <v>609279</v>
      </c>
      <c r="F134" s="6" t="str">
        <f t="shared" si="29"/>
        <v>Click OMIM</v>
      </c>
      <c r="G134" s="7" t="s">
        <v>424</v>
      </c>
      <c r="H134" s="5" t="s">
        <v>21</v>
      </c>
      <c r="I134" s="5"/>
      <c r="J134" s="5"/>
      <c r="K134" s="5"/>
      <c r="L134" s="5" t="s">
        <v>22</v>
      </c>
      <c r="M134" s="5"/>
      <c r="N134" s="5"/>
      <c r="O134" s="5"/>
      <c r="P134" s="5"/>
      <c r="Q134" s="5"/>
      <c r="R134" s="9"/>
      <c r="S134" s="1" t="str">
        <f t="shared" si="30"/>
        <v/>
      </c>
      <c r="T134" s="1" t="str">
        <f t="shared" si="31"/>
        <v/>
      </c>
      <c r="U134" s="1" t="str">
        <f t="shared" si="32"/>
        <v/>
      </c>
      <c r="V134" s="1" t="str">
        <f t="shared" si="33"/>
        <v>SyndrRetard;</v>
      </c>
      <c r="W134" s="1" t="str">
        <f t="shared" si="34"/>
        <v/>
      </c>
      <c r="X134" s="1" t="str">
        <f t="shared" si="35"/>
        <v/>
      </c>
      <c r="Y134" s="1" t="str">
        <f t="shared" si="36"/>
        <v/>
      </c>
      <c r="Z134" s="1" t="str">
        <f t="shared" si="37"/>
        <v/>
      </c>
      <c r="AA134" s="1" t="str">
        <f t="shared" si="38"/>
        <v/>
      </c>
      <c r="AB134" s="1" t="str">
        <f t="shared" si="39"/>
        <v/>
      </c>
      <c r="AC134" s="1" t="str">
        <f t="shared" si="40"/>
        <v>Gene:CENPJ&amp;HGNC:17272&amp;OMIM:609279&amp;UserInfo:?Seckel syndrome 4 ; Microcephaly 6, primary, autosomal recessive&amp;UserType:SyndrRetard;</v>
      </c>
      <c r="AD134" s="1" t="str">
        <f t="shared" si="41"/>
        <v>SyndrRetard;</v>
      </c>
    </row>
    <row r="135" spans="1:30" ht="12" customHeight="1" x14ac:dyDescent="0.2">
      <c r="A135" s="5" t="s">
        <v>425</v>
      </c>
      <c r="B135" s="5"/>
      <c r="C135" s="5" t="s">
        <v>426</v>
      </c>
      <c r="D135" s="6" t="str">
        <f t="shared" si="28"/>
        <v>Click HGNC</v>
      </c>
      <c r="E135" s="7">
        <v>611423</v>
      </c>
      <c r="F135" s="6" t="str">
        <f t="shared" si="29"/>
        <v>Click OMIM</v>
      </c>
      <c r="G135" s="7" t="s">
        <v>427</v>
      </c>
      <c r="H135" s="5" t="s">
        <v>21</v>
      </c>
      <c r="I135" s="5"/>
      <c r="J135" s="5"/>
      <c r="K135" s="5"/>
      <c r="L135" s="5" t="s">
        <v>22</v>
      </c>
      <c r="M135" s="5"/>
      <c r="N135" s="5"/>
      <c r="O135" s="5"/>
      <c r="P135" s="5"/>
      <c r="Q135" s="5"/>
      <c r="R135" s="9"/>
      <c r="S135" s="1" t="str">
        <f t="shared" si="30"/>
        <v/>
      </c>
      <c r="T135" s="1" t="str">
        <f t="shared" si="31"/>
        <v/>
      </c>
      <c r="U135" s="1" t="str">
        <f t="shared" si="32"/>
        <v/>
      </c>
      <c r="V135" s="1" t="str">
        <f t="shared" si="33"/>
        <v>SyndrRetard;</v>
      </c>
      <c r="W135" s="1" t="str">
        <f t="shared" si="34"/>
        <v/>
      </c>
      <c r="X135" s="1" t="str">
        <f t="shared" si="35"/>
        <v/>
      </c>
      <c r="Y135" s="1" t="str">
        <f t="shared" si="36"/>
        <v/>
      </c>
      <c r="Z135" s="1" t="str">
        <f t="shared" si="37"/>
        <v/>
      </c>
      <c r="AA135" s="1" t="str">
        <f t="shared" si="38"/>
        <v/>
      </c>
      <c r="AB135" s="1" t="str">
        <f t="shared" si="39"/>
        <v/>
      </c>
      <c r="AC135" s="1" t="str">
        <f t="shared" si="40"/>
        <v>Gene:CEP135&amp;HGNC:29086&amp;OMIM:611423&amp;UserInfo:?Microcephaly 8, primary, autosomal recessive&amp;UserType:SyndrRetard;</v>
      </c>
      <c r="AD135" s="1" t="str">
        <f t="shared" si="41"/>
        <v>SyndrRetard;</v>
      </c>
    </row>
    <row r="136" spans="1:30" ht="12" customHeight="1" x14ac:dyDescent="0.2">
      <c r="A136" s="5" t="s">
        <v>428</v>
      </c>
      <c r="B136" s="5"/>
      <c r="C136" s="5" t="s">
        <v>429</v>
      </c>
      <c r="D136" s="6" t="str">
        <f t="shared" si="28"/>
        <v>Click HGNC</v>
      </c>
      <c r="E136" s="7">
        <v>613529</v>
      </c>
      <c r="F136" s="6" t="str">
        <f t="shared" si="29"/>
        <v>Click OMIM</v>
      </c>
      <c r="G136" s="7" t="s">
        <v>430</v>
      </c>
      <c r="H136" s="5" t="s">
        <v>21</v>
      </c>
      <c r="I136" s="5"/>
      <c r="J136" s="5"/>
      <c r="K136" s="5"/>
      <c r="L136" s="5" t="s">
        <v>22</v>
      </c>
      <c r="M136" s="5"/>
      <c r="N136" s="5"/>
      <c r="O136" s="5"/>
      <c r="P136" s="5"/>
      <c r="Q136" s="5"/>
      <c r="R136" s="9"/>
      <c r="S136" s="1" t="str">
        <f t="shared" si="30"/>
        <v/>
      </c>
      <c r="T136" s="1" t="str">
        <f t="shared" si="31"/>
        <v/>
      </c>
      <c r="U136" s="1" t="str">
        <f t="shared" si="32"/>
        <v/>
      </c>
      <c r="V136" s="1" t="str">
        <f t="shared" si="33"/>
        <v>SyndrRetard;</v>
      </c>
      <c r="W136" s="1" t="str">
        <f t="shared" si="34"/>
        <v/>
      </c>
      <c r="X136" s="1" t="str">
        <f t="shared" si="35"/>
        <v/>
      </c>
      <c r="Y136" s="1" t="str">
        <f t="shared" si="36"/>
        <v/>
      </c>
      <c r="Z136" s="1" t="str">
        <f t="shared" si="37"/>
        <v/>
      </c>
      <c r="AA136" s="1" t="str">
        <f t="shared" si="38"/>
        <v/>
      </c>
      <c r="AB136" s="1" t="str">
        <f t="shared" si="39"/>
        <v/>
      </c>
      <c r="AC136" s="1" t="str">
        <f t="shared" si="40"/>
        <v>Gene:CEP152&amp;HGNC:29298&amp;OMIM:613529&amp;UserInfo:Microcephaly 9, primary, autosomal recessive ; Seckel syndrome 5&amp;UserType:SyndrRetard;</v>
      </c>
      <c r="AD136" s="1" t="str">
        <f t="shared" si="41"/>
        <v>SyndrRetard;</v>
      </c>
    </row>
    <row r="137" spans="1:30" ht="12" customHeight="1" x14ac:dyDescent="0.2">
      <c r="A137" s="5" t="s">
        <v>431</v>
      </c>
      <c r="B137" s="5"/>
      <c r="C137" s="5" t="s">
        <v>432</v>
      </c>
      <c r="D137" s="6" t="str">
        <f t="shared" si="28"/>
        <v>Click HGNC</v>
      </c>
      <c r="E137" s="7">
        <v>610142</v>
      </c>
      <c r="F137" s="6" t="str">
        <f t="shared" si="29"/>
        <v>Click OMIM</v>
      </c>
      <c r="G137" s="7" t="s">
        <v>433</v>
      </c>
      <c r="H137" s="5" t="s">
        <v>21</v>
      </c>
      <c r="I137" s="5"/>
      <c r="J137" s="5"/>
      <c r="K137" s="5"/>
      <c r="L137" s="5" t="s">
        <v>22</v>
      </c>
      <c r="M137" s="5" t="s">
        <v>22</v>
      </c>
      <c r="N137" s="5"/>
      <c r="O137" s="5"/>
      <c r="P137" s="5"/>
      <c r="Q137" s="5"/>
      <c r="R137" s="9"/>
      <c r="S137" s="1" t="str">
        <f t="shared" si="30"/>
        <v/>
      </c>
      <c r="T137" s="1" t="str">
        <f t="shared" si="31"/>
        <v/>
      </c>
      <c r="U137" s="1" t="str">
        <f t="shared" si="32"/>
        <v/>
      </c>
      <c r="V137" s="1" t="str">
        <f t="shared" si="33"/>
        <v>SyndrRetard;</v>
      </c>
      <c r="W137" s="1" t="str">
        <f t="shared" si="34"/>
        <v>RetardPlusCerebAbnorm;</v>
      </c>
      <c r="X137" s="1" t="str">
        <f t="shared" si="35"/>
        <v/>
      </c>
      <c r="Y137" s="1" t="str">
        <f t="shared" si="36"/>
        <v/>
      </c>
      <c r="Z137" s="1" t="str">
        <f t="shared" si="37"/>
        <v/>
      </c>
      <c r="AA137" s="1" t="str">
        <f t="shared" si="38"/>
        <v/>
      </c>
      <c r="AB137" s="1" t="str">
        <f t="shared" si="39"/>
        <v/>
      </c>
      <c r="AC137" s="1" t="str">
        <f t="shared" si="40"/>
        <v>Gene:CEP290&amp;HGNC:29021&amp;OMIM:610142&amp;UserInfo:?Bardet-Biedl syndrome 14 ; Joubert syndrome 5 ; Leber congenital amaurosis 10 ; Meckel syndrome 4 ; Senior-Loken syndrome 6&amp;UserType:SyndrRetard;RetardPlusCerebAbnorm;</v>
      </c>
      <c r="AD137" s="1" t="str">
        <f t="shared" si="41"/>
        <v>SyndrRetard;RetardPlusCerebAbnorm;</v>
      </c>
    </row>
    <row r="138" spans="1:30" ht="12" customHeight="1" x14ac:dyDescent="0.2">
      <c r="A138" s="5" t="s">
        <v>434</v>
      </c>
      <c r="B138" s="5"/>
      <c r="C138" s="5" t="s">
        <v>435</v>
      </c>
      <c r="D138" s="6" t="str">
        <f t="shared" si="28"/>
        <v>Click HGNC</v>
      </c>
      <c r="E138" s="7">
        <v>610523</v>
      </c>
      <c r="F138" s="6" t="str">
        <f t="shared" si="29"/>
        <v>Click OMIM</v>
      </c>
      <c r="G138" s="7" t="s">
        <v>436</v>
      </c>
      <c r="H138" s="5" t="s">
        <v>21</v>
      </c>
      <c r="I138" s="5"/>
      <c r="J138" s="5"/>
      <c r="K138" s="5"/>
      <c r="L138" s="5" t="s">
        <v>22</v>
      </c>
      <c r="M138" s="5" t="s">
        <v>22</v>
      </c>
      <c r="N138" s="5"/>
      <c r="O138" s="5"/>
      <c r="P138" s="5"/>
      <c r="Q138" s="5"/>
      <c r="R138" s="9"/>
      <c r="S138" s="1" t="str">
        <f t="shared" si="30"/>
        <v/>
      </c>
      <c r="T138" s="1" t="str">
        <f t="shared" si="31"/>
        <v/>
      </c>
      <c r="U138" s="1" t="str">
        <f t="shared" si="32"/>
        <v/>
      </c>
      <c r="V138" s="1" t="str">
        <f t="shared" si="33"/>
        <v>SyndrRetard;</v>
      </c>
      <c r="W138" s="1" t="str">
        <f t="shared" si="34"/>
        <v>RetardPlusCerebAbnorm;</v>
      </c>
      <c r="X138" s="1" t="str">
        <f t="shared" si="35"/>
        <v/>
      </c>
      <c r="Y138" s="1" t="str">
        <f t="shared" si="36"/>
        <v/>
      </c>
      <c r="Z138" s="1" t="str">
        <f t="shared" si="37"/>
        <v/>
      </c>
      <c r="AA138" s="1" t="str">
        <f t="shared" si="38"/>
        <v/>
      </c>
      <c r="AB138" s="1" t="str">
        <f t="shared" si="39"/>
        <v/>
      </c>
      <c r="AC138" s="1" t="str">
        <f t="shared" si="40"/>
        <v>Gene:CEP41&amp;HGNC:12370&amp;OMIM:610523&amp;UserInfo:Joubert syndrome 15&amp;UserType:SyndrRetard;RetardPlusCerebAbnorm;</v>
      </c>
      <c r="AD138" s="1" t="str">
        <f t="shared" si="41"/>
        <v>SyndrRetard;RetardPlusCerebAbnorm;</v>
      </c>
    </row>
    <row r="139" spans="1:30" ht="12" customHeight="1" x14ac:dyDescent="0.2">
      <c r="A139" s="5" t="s">
        <v>437</v>
      </c>
      <c r="B139" s="5"/>
      <c r="C139" s="5" t="s">
        <v>438</v>
      </c>
      <c r="D139" s="6" t="str">
        <f t="shared" si="28"/>
        <v>Click HGNC</v>
      </c>
      <c r="E139" s="7">
        <v>614724</v>
      </c>
      <c r="F139" s="6" t="str">
        <f t="shared" si="29"/>
        <v>Click OMIM</v>
      </c>
      <c r="G139" s="7" t="s">
        <v>439</v>
      </c>
      <c r="H139" s="5"/>
      <c r="I139" s="5"/>
      <c r="J139" s="5"/>
      <c r="K139" s="5"/>
      <c r="L139" s="5" t="s">
        <v>22</v>
      </c>
      <c r="M139" s="5"/>
      <c r="N139" s="5"/>
      <c r="O139" s="5"/>
      <c r="P139" s="5"/>
      <c r="Q139" s="5"/>
      <c r="R139" s="9"/>
      <c r="S139" s="1" t="str">
        <f t="shared" si="30"/>
        <v/>
      </c>
      <c r="T139" s="1" t="str">
        <f t="shared" si="31"/>
        <v/>
      </c>
      <c r="U139" s="1" t="str">
        <f t="shared" si="32"/>
        <v/>
      </c>
      <c r="V139" s="1" t="str">
        <f t="shared" si="33"/>
        <v>SyndrRetard;</v>
      </c>
      <c r="W139" s="1" t="str">
        <f t="shared" si="34"/>
        <v/>
      </c>
      <c r="X139" s="1" t="str">
        <f t="shared" si="35"/>
        <v/>
      </c>
      <c r="Y139" s="1" t="str">
        <f t="shared" si="36"/>
        <v/>
      </c>
      <c r="Z139" s="1" t="str">
        <f t="shared" si="37"/>
        <v/>
      </c>
      <c r="AA139" s="1" t="str">
        <f t="shared" si="38"/>
        <v/>
      </c>
      <c r="AB139" s="1" t="str">
        <f t="shared" si="39"/>
        <v/>
      </c>
      <c r="AC139" s="1" t="str">
        <f t="shared" si="40"/>
        <v>Gene:CEP63&amp;HGNC:25815&amp;OMIM:614724&amp;UserInfo:?Seckel syndrome 6&amp;UserType:SyndrRetard;</v>
      </c>
      <c r="AD139" s="1" t="str">
        <f t="shared" si="41"/>
        <v>SyndrRetard;</v>
      </c>
    </row>
    <row r="140" spans="1:30" ht="12" customHeight="1" x14ac:dyDescent="0.2">
      <c r="A140" s="5" t="s">
        <v>440</v>
      </c>
      <c r="B140" s="5"/>
      <c r="C140" s="5" t="s">
        <v>441</v>
      </c>
      <c r="D140" s="6" t="str">
        <f t="shared" si="28"/>
        <v>Click HGNC</v>
      </c>
      <c r="E140" s="7">
        <v>616327</v>
      </c>
      <c r="F140" s="6" t="str">
        <f t="shared" si="29"/>
        <v>Click OMIM</v>
      </c>
      <c r="G140" s="7" t="s">
        <v>442</v>
      </c>
      <c r="H140" s="5" t="s">
        <v>21</v>
      </c>
      <c r="I140" s="5"/>
      <c r="J140" s="5"/>
      <c r="K140" s="5"/>
      <c r="L140" s="5" t="s">
        <v>22</v>
      </c>
      <c r="M140" s="5"/>
      <c r="N140" s="5"/>
      <c r="O140" s="5"/>
      <c r="P140" s="5"/>
      <c r="Q140" s="5"/>
      <c r="R140" s="9"/>
      <c r="S140" s="1" t="str">
        <f t="shared" si="30"/>
        <v/>
      </c>
      <c r="T140" s="1" t="str">
        <f t="shared" si="31"/>
        <v/>
      </c>
      <c r="U140" s="1" t="str">
        <f t="shared" si="32"/>
        <v/>
      </c>
      <c r="V140" s="1" t="str">
        <f t="shared" si="33"/>
        <v>SyndrRetard;</v>
      </c>
      <c r="W140" s="1" t="str">
        <f t="shared" si="34"/>
        <v/>
      </c>
      <c r="X140" s="1" t="str">
        <f t="shared" si="35"/>
        <v/>
      </c>
      <c r="Y140" s="1" t="str">
        <f t="shared" si="36"/>
        <v/>
      </c>
      <c r="Z140" s="1" t="str">
        <f t="shared" si="37"/>
        <v/>
      </c>
      <c r="AA140" s="1" t="str">
        <f t="shared" si="38"/>
        <v/>
      </c>
      <c r="AB140" s="1" t="str">
        <f t="shared" si="39"/>
        <v/>
      </c>
      <c r="AC140" s="1" t="str">
        <f t="shared" si="40"/>
        <v>Gene:CHAMP1&amp;HGNC:20311&amp;OMIM:616327&amp;UserInfo:Mental retardation, autosomal dominant 40&amp;UserType:SyndrRetard;</v>
      </c>
      <c r="AD140" s="1" t="str">
        <f t="shared" si="41"/>
        <v>SyndrRetard;</v>
      </c>
    </row>
    <row r="141" spans="1:30" ht="12" customHeight="1" x14ac:dyDescent="0.2">
      <c r="A141" s="5" t="s">
        <v>443</v>
      </c>
      <c r="B141" s="5"/>
      <c r="C141" s="5" t="s">
        <v>444</v>
      </c>
      <c r="D141" s="6" t="str">
        <f t="shared" si="28"/>
        <v>Click HGNC</v>
      </c>
      <c r="E141" s="7">
        <v>602119</v>
      </c>
      <c r="F141" s="6" t="str">
        <f t="shared" si="29"/>
        <v>Click OMIM</v>
      </c>
      <c r="G141" s="7" t="s">
        <v>445</v>
      </c>
      <c r="H141" s="5" t="s">
        <v>283</v>
      </c>
      <c r="I141" s="5"/>
      <c r="J141" s="5"/>
      <c r="K141" s="5" t="s">
        <v>22</v>
      </c>
      <c r="L141" s="5"/>
      <c r="M141" s="5"/>
      <c r="N141" s="5" t="s">
        <v>22</v>
      </c>
      <c r="O141" s="5"/>
      <c r="P141" s="5"/>
      <c r="Q141" s="5"/>
      <c r="R141" s="9"/>
      <c r="S141" s="1" t="str">
        <f t="shared" si="30"/>
        <v/>
      </c>
      <c r="T141" s="1" t="str">
        <f t="shared" si="31"/>
        <v/>
      </c>
      <c r="U141" s="1" t="str">
        <f t="shared" si="32"/>
        <v>NonSyndrRetard;</v>
      </c>
      <c r="V141" s="1" t="str">
        <f t="shared" si="33"/>
        <v/>
      </c>
      <c r="W141" s="1" t="str">
        <f t="shared" si="34"/>
        <v/>
      </c>
      <c r="X141" s="1" t="str">
        <f t="shared" si="35"/>
        <v>Encephalo;</v>
      </c>
      <c r="Y141" s="1" t="str">
        <f t="shared" si="36"/>
        <v/>
      </c>
      <c r="Z141" s="1" t="str">
        <f t="shared" si="37"/>
        <v/>
      </c>
      <c r="AA141" s="1" t="str">
        <f t="shared" si="38"/>
        <v/>
      </c>
      <c r="AB141" s="1" t="str">
        <f t="shared" si="39"/>
        <v/>
      </c>
      <c r="AC141" s="1" t="str">
        <f t="shared" si="40"/>
        <v>Gene:CHD2&amp;HGNC:1917&amp;OMIM:602119&amp;UserInfo:Epileptic encephalopathy, childhood-onset&amp;UserType:NonSyndrRetard;Encephalo;</v>
      </c>
      <c r="AD141" s="1" t="str">
        <f t="shared" si="41"/>
        <v>NonSyndrRetard;Encephalo;</v>
      </c>
    </row>
    <row r="142" spans="1:30" ht="12" customHeight="1" x14ac:dyDescent="0.2">
      <c r="A142" s="5" t="s">
        <v>446</v>
      </c>
      <c r="B142" s="5"/>
      <c r="C142" s="5" t="s">
        <v>447</v>
      </c>
      <c r="D142" s="6" t="str">
        <f t="shared" si="28"/>
        <v>Click HGNC</v>
      </c>
      <c r="E142" s="7">
        <v>608892</v>
      </c>
      <c r="F142" s="6" t="str">
        <f t="shared" si="29"/>
        <v>Click OMIM</v>
      </c>
      <c r="G142" s="7" t="s">
        <v>448</v>
      </c>
      <c r="H142" s="5" t="s">
        <v>283</v>
      </c>
      <c r="I142" s="5"/>
      <c r="J142" s="5"/>
      <c r="K142" s="5"/>
      <c r="L142" s="5" t="s">
        <v>22</v>
      </c>
      <c r="M142" s="5"/>
      <c r="N142" s="5"/>
      <c r="O142" s="5"/>
      <c r="P142" s="5"/>
      <c r="Q142" s="5"/>
      <c r="R142" s="9"/>
      <c r="S142" s="1" t="str">
        <f t="shared" si="30"/>
        <v/>
      </c>
      <c r="T142" s="1" t="str">
        <f t="shared" si="31"/>
        <v/>
      </c>
      <c r="U142" s="1" t="str">
        <f t="shared" si="32"/>
        <v/>
      </c>
      <c r="V142" s="1" t="str">
        <f t="shared" si="33"/>
        <v>SyndrRetard;</v>
      </c>
      <c r="W142" s="1" t="str">
        <f t="shared" si="34"/>
        <v/>
      </c>
      <c r="X142" s="1" t="str">
        <f t="shared" si="35"/>
        <v/>
      </c>
      <c r="Y142" s="1" t="str">
        <f t="shared" si="36"/>
        <v/>
      </c>
      <c r="Z142" s="1" t="str">
        <f t="shared" si="37"/>
        <v/>
      </c>
      <c r="AA142" s="1" t="str">
        <f t="shared" si="38"/>
        <v/>
      </c>
      <c r="AB142" s="1" t="str">
        <f t="shared" si="39"/>
        <v/>
      </c>
      <c r="AC142" s="1" t="str">
        <f t="shared" si="40"/>
        <v>Gene:CHD7&amp;HGNC:20626&amp;OMIM:608892&amp;UserInfo:CHARGE syndrome ; Hypogonadotropic hypogonadism 5 with or without anosmia&amp;UserType:SyndrRetard;</v>
      </c>
      <c r="AD142" s="1" t="str">
        <f t="shared" si="41"/>
        <v>SyndrRetard;</v>
      </c>
    </row>
    <row r="143" spans="1:30" ht="12" customHeight="1" x14ac:dyDescent="0.2">
      <c r="A143" s="5" t="s">
        <v>449</v>
      </c>
      <c r="B143" s="5"/>
      <c r="C143" s="5" t="s">
        <v>450</v>
      </c>
      <c r="D143" s="6" t="str">
        <f t="shared" si="28"/>
        <v>Click HGNC</v>
      </c>
      <c r="E143" s="7">
        <v>610528</v>
      </c>
      <c r="F143" s="6" t="str">
        <f t="shared" si="29"/>
        <v>Click OMIM</v>
      </c>
      <c r="G143" s="7" t="s">
        <v>451</v>
      </c>
      <c r="H143" s="5" t="s">
        <v>283</v>
      </c>
      <c r="I143" s="5"/>
      <c r="J143" s="5"/>
      <c r="K143" s="5" t="s">
        <v>22</v>
      </c>
      <c r="L143" s="5" t="s">
        <v>22</v>
      </c>
      <c r="M143" s="5"/>
      <c r="N143" s="5"/>
      <c r="O143" s="5"/>
      <c r="P143" s="5"/>
      <c r="Q143" s="5"/>
      <c r="R143" s="9"/>
      <c r="S143" s="1" t="str">
        <f t="shared" si="30"/>
        <v/>
      </c>
      <c r="T143" s="1" t="str">
        <f t="shared" si="31"/>
        <v/>
      </c>
      <c r="U143" s="1" t="str">
        <f t="shared" si="32"/>
        <v>NonSyndrRetard;</v>
      </c>
      <c r="V143" s="1" t="str">
        <f t="shared" si="33"/>
        <v>SyndrRetard;</v>
      </c>
      <c r="W143" s="1" t="str">
        <f t="shared" si="34"/>
        <v/>
      </c>
      <c r="X143" s="1" t="str">
        <f t="shared" si="35"/>
        <v/>
      </c>
      <c r="Y143" s="1" t="str">
        <f t="shared" si="36"/>
        <v/>
      </c>
      <c r="Z143" s="1" t="str">
        <f t="shared" si="37"/>
        <v/>
      </c>
      <c r="AA143" s="1" t="str">
        <f t="shared" si="38"/>
        <v/>
      </c>
      <c r="AB143" s="1" t="str">
        <f t="shared" si="39"/>
        <v/>
      </c>
      <c r="AC143" s="1" t="str">
        <f t="shared" si="40"/>
        <v>Gene:CHD8&amp;HGNC:20153&amp;OMIM:610528&amp;UserInfo:Autism, susceptibility to, 18&amp;UserType:NonSyndrRetard;SyndrRetard;</v>
      </c>
      <c r="AD143" s="1" t="str">
        <f t="shared" si="41"/>
        <v>NonSyndrRetard;SyndrRetard;</v>
      </c>
    </row>
    <row r="144" spans="1:30" ht="12" customHeight="1" x14ac:dyDescent="0.2">
      <c r="A144" s="5" t="s">
        <v>452</v>
      </c>
      <c r="B144" s="5"/>
      <c r="C144" s="5" t="s">
        <v>453</v>
      </c>
      <c r="D144" s="6" t="str">
        <f t="shared" si="28"/>
        <v>Click HGNC</v>
      </c>
      <c r="E144" s="7">
        <v>612395</v>
      </c>
      <c r="F144" s="6" t="str">
        <f t="shared" si="29"/>
        <v>Click OMIM</v>
      </c>
      <c r="G144" s="7" t="s">
        <v>454</v>
      </c>
      <c r="H144" s="5" t="s">
        <v>21</v>
      </c>
      <c r="I144" s="5"/>
      <c r="J144" s="5"/>
      <c r="K144" s="5"/>
      <c r="L144" s="5" t="s">
        <v>22</v>
      </c>
      <c r="M144" s="5"/>
      <c r="N144" s="5"/>
      <c r="O144" s="5" t="s">
        <v>455</v>
      </c>
      <c r="P144" s="5"/>
      <c r="Q144" s="5"/>
      <c r="R144" s="9" t="s">
        <v>22</v>
      </c>
      <c r="S144" s="1" t="str">
        <f t="shared" si="30"/>
        <v/>
      </c>
      <c r="T144" s="1" t="str">
        <f t="shared" si="31"/>
        <v/>
      </c>
      <c r="U144" s="1" t="str">
        <f t="shared" si="32"/>
        <v/>
      </c>
      <c r="V144" s="1" t="str">
        <f t="shared" si="33"/>
        <v>SyndrRetard;</v>
      </c>
      <c r="W144" s="1" t="str">
        <f t="shared" si="34"/>
        <v/>
      </c>
      <c r="X144" s="1" t="str">
        <f t="shared" si="35"/>
        <v/>
      </c>
      <c r="Y144" s="1" t="str">
        <f t="shared" si="36"/>
        <v/>
      </c>
      <c r="Z144" s="1" t="str">
        <f t="shared" si="37"/>
        <v/>
      </c>
      <c r="AA144" s="1" t="str">
        <f t="shared" si="38"/>
        <v/>
      </c>
      <c r="AB144" s="1" t="str">
        <f t="shared" si="39"/>
        <v>Neuro;</v>
      </c>
      <c r="AC144" s="1" t="str">
        <f t="shared" si="40"/>
        <v>Gene:CHKB&amp;HGNC:1938&amp;OMIM:612395&amp;UserInfo:Muscular dystrophy, congenital, megaconial type&amp;UserType:SyndrRetard;Neuro;</v>
      </c>
      <c r="AD144" s="1" t="str">
        <f t="shared" si="41"/>
        <v>SyndrRetard;Neuro;</v>
      </c>
    </row>
    <row r="145" spans="1:30" ht="12" customHeight="1" x14ac:dyDescent="0.2">
      <c r="A145" s="5" t="s">
        <v>456</v>
      </c>
      <c r="B145" s="5"/>
      <c r="C145" s="5" t="s">
        <v>457</v>
      </c>
      <c r="D145" s="6" t="str">
        <f t="shared" si="28"/>
        <v>Click HGNC</v>
      </c>
      <c r="E145" s="7">
        <v>164010</v>
      </c>
      <c r="F145" s="6" t="str">
        <f t="shared" si="29"/>
        <v>Click OMIM</v>
      </c>
      <c r="G145" s="7" t="s">
        <v>458</v>
      </c>
      <c r="H145" s="5"/>
      <c r="I145" s="5"/>
      <c r="J145" s="5"/>
      <c r="K145" s="5"/>
      <c r="L145" s="5" t="s">
        <v>22</v>
      </c>
      <c r="M145" s="5" t="s">
        <v>22</v>
      </c>
      <c r="N145" s="5"/>
      <c r="O145" s="5"/>
      <c r="P145" s="5"/>
      <c r="Q145" s="5"/>
      <c r="R145" s="9"/>
      <c r="S145" s="1" t="str">
        <f t="shared" si="30"/>
        <v/>
      </c>
      <c r="T145" s="1" t="str">
        <f t="shared" si="31"/>
        <v/>
      </c>
      <c r="U145" s="1" t="str">
        <f t="shared" si="32"/>
        <v/>
      </c>
      <c r="V145" s="1" t="str">
        <f t="shared" si="33"/>
        <v>SyndrRetard;</v>
      </c>
      <c r="W145" s="1" t="str">
        <f t="shared" si="34"/>
        <v>RetardPlusCerebAbnorm;</v>
      </c>
      <c r="X145" s="1" t="str">
        <f t="shared" si="35"/>
        <v/>
      </c>
      <c r="Y145" s="1" t="str">
        <f t="shared" si="36"/>
        <v/>
      </c>
      <c r="Z145" s="1" t="str">
        <f t="shared" si="37"/>
        <v/>
      </c>
      <c r="AA145" s="1" t="str">
        <f t="shared" si="38"/>
        <v/>
      </c>
      <c r="AB145" s="1" t="str">
        <f t="shared" si="39"/>
        <v/>
      </c>
      <c r="AC145" s="1" t="str">
        <f t="shared" si="40"/>
        <v>Gene:CHMP1A&amp;HGNC:8740&amp;OMIM:164010&amp;UserInfo:Pontocerebellar hypoplasia, type 8&amp;UserType:SyndrRetard;RetardPlusCerebAbnorm;</v>
      </c>
      <c r="AD145" s="1" t="str">
        <f t="shared" si="41"/>
        <v>SyndrRetard;RetardPlusCerebAbnorm;</v>
      </c>
    </row>
    <row r="146" spans="1:30" ht="12" customHeight="1" x14ac:dyDescent="0.2">
      <c r="A146" s="5" t="s">
        <v>459</v>
      </c>
      <c r="B146" s="5"/>
      <c r="C146" s="5" t="s">
        <v>460</v>
      </c>
      <c r="D146" s="6" t="str">
        <f t="shared" si="28"/>
        <v>Click HGNC</v>
      </c>
      <c r="E146" s="7">
        <v>611507</v>
      </c>
      <c r="F146" s="6" t="str">
        <f t="shared" si="29"/>
        <v>Click OMIM</v>
      </c>
      <c r="G146" s="7" t="s">
        <v>461</v>
      </c>
      <c r="H146" s="5"/>
      <c r="I146" s="5"/>
      <c r="J146" s="5"/>
      <c r="K146" s="5"/>
      <c r="L146" s="5" t="s">
        <v>22</v>
      </c>
      <c r="M146" s="5"/>
      <c r="N146" s="5"/>
      <c r="O146" s="5"/>
      <c r="P146" s="5" t="s">
        <v>22</v>
      </c>
      <c r="Q146" s="5"/>
      <c r="R146" s="9"/>
      <c r="S146" s="1" t="str">
        <f t="shared" si="30"/>
        <v/>
      </c>
      <c r="T146" s="1" t="str">
        <f t="shared" si="31"/>
        <v/>
      </c>
      <c r="U146" s="1" t="str">
        <f t="shared" si="32"/>
        <v/>
      </c>
      <c r="V146" s="1" t="str">
        <f t="shared" si="33"/>
        <v>SyndrRetard;</v>
      </c>
      <c r="W146" s="1" t="str">
        <f t="shared" si="34"/>
        <v/>
      </c>
      <c r="X146" s="1" t="str">
        <f t="shared" si="35"/>
        <v/>
      </c>
      <c r="Y146" s="1" t="str">
        <f t="shared" si="36"/>
        <v/>
      </c>
      <c r="Z146" s="1" t="str">
        <f t="shared" si="37"/>
        <v>NonRetardButSyndr;</v>
      </c>
      <c r="AA146" s="1" t="str">
        <f t="shared" si="38"/>
        <v/>
      </c>
      <c r="AB146" s="1" t="str">
        <f t="shared" si="39"/>
        <v/>
      </c>
      <c r="AC146" s="1" t="str">
        <f t="shared" si="40"/>
        <v>Gene:CISD2&amp;HGNC:24212&amp;OMIM:611507&amp;UserInfo:Wolfram syndrome 2&amp;UserType:SyndrRetard;NonRetardButSyndr;</v>
      </c>
      <c r="AD146" s="1" t="str">
        <f t="shared" si="41"/>
        <v>SyndrRetard;NonRetardButSyndr;</v>
      </c>
    </row>
    <row r="147" spans="1:30" ht="12" customHeight="1" x14ac:dyDescent="0.2">
      <c r="A147" s="5" t="s">
        <v>462</v>
      </c>
      <c r="B147" s="5"/>
      <c r="C147" s="5" t="s">
        <v>463</v>
      </c>
      <c r="D147" s="6" t="str">
        <f t="shared" si="28"/>
        <v>Click HGNC</v>
      </c>
      <c r="E147" s="7">
        <v>602023</v>
      </c>
      <c r="F147" s="6" t="str">
        <f t="shared" si="29"/>
        <v>Click OMIM</v>
      </c>
      <c r="G147" s="7" t="s">
        <v>464</v>
      </c>
      <c r="H147" s="5" t="s">
        <v>21</v>
      </c>
      <c r="I147" s="5"/>
      <c r="J147" s="5"/>
      <c r="K147" s="5"/>
      <c r="L147" s="5" t="s">
        <v>22</v>
      </c>
      <c r="M147" s="5"/>
      <c r="N147" s="5"/>
      <c r="O147" s="5"/>
      <c r="P147" s="5" t="s">
        <v>22</v>
      </c>
      <c r="Q147" s="5"/>
      <c r="R147" s="9"/>
      <c r="S147" s="1" t="str">
        <f t="shared" si="30"/>
        <v/>
      </c>
      <c r="T147" s="1" t="str">
        <f t="shared" si="31"/>
        <v/>
      </c>
      <c r="U147" s="1" t="str">
        <f t="shared" si="32"/>
        <v/>
      </c>
      <c r="V147" s="1" t="str">
        <f t="shared" si="33"/>
        <v>SyndrRetard;</v>
      </c>
      <c r="W147" s="1" t="str">
        <f t="shared" si="34"/>
        <v/>
      </c>
      <c r="X147" s="1" t="str">
        <f t="shared" si="35"/>
        <v/>
      </c>
      <c r="Y147" s="1" t="str">
        <f t="shared" si="36"/>
        <v/>
      </c>
      <c r="Z147" s="1" t="str">
        <f t="shared" si="37"/>
        <v>NonRetardButSyndr;</v>
      </c>
      <c r="AA147" s="1" t="str">
        <f t="shared" si="38"/>
        <v/>
      </c>
      <c r="AB147" s="1" t="str">
        <f t="shared" si="39"/>
        <v/>
      </c>
      <c r="AC147" s="1" t="str">
        <f t="shared" si="40"/>
        <v>Gene:CLCNKB&amp;HGNC:2027&amp;OMIM:602023&amp;UserInfo:Bartter syndrome, type 3 ; Bartter syndrome, type 4b, digenic&amp;UserType:SyndrRetard;NonRetardButSyndr;</v>
      </c>
      <c r="AD147" s="1" t="str">
        <f t="shared" si="41"/>
        <v>SyndrRetard;NonRetardButSyndr;</v>
      </c>
    </row>
    <row r="148" spans="1:30" ht="12" customHeight="1" x14ac:dyDescent="0.2">
      <c r="A148" s="5" t="s">
        <v>465</v>
      </c>
      <c r="B148" s="5"/>
      <c r="C148" s="5" t="s">
        <v>466</v>
      </c>
      <c r="D148" s="6" t="str">
        <f t="shared" si="28"/>
        <v>Click HGNC</v>
      </c>
      <c r="E148" s="7">
        <v>300138</v>
      </c>
      <c r="F148" s="6" t="str">
        <f t="shared" si="29"/>
        <v>Click OMIM</v>
      </c>
      <c r="G148" s="7" t="s">
        <v>467</v>
      </c>
      <c r="H148" s="5" t="s">
        <v>21</v>
      </c>
      <c r="I148" s="5"/>
      <c r="J148" s="5"/>
      <c r="K148" s="5"/>
      <c r="L148" s="5" t="s">
        <v>22</v>
      </c>
      <c r="M148" s="5"/>
      <c r="N148" s="5"/>
      <c r="O148" s="5"/>
      <c r="P148" s="5"/>
      <c r="Q148" s="5"/>
      <c r="R148" s="9"/>
      <c r="S148" s="1" t="str">
        <f t="shared" si="30"/>
        <v/>
      </c>
      <c r="T148" s="1" t="str">
        <f t="shared" si="31"/>
        <v/>
      </c>
      <c r="U148" s="1" t="str">
        <f t="shared" si="32"/>
        <v/>
      </c>
      <c r="V148" s="1" t="str">
        <f t="shared" si="33"/>
        <v>SyndrRetard;</v>
      </c>
      <c r="W148" s="1" t="str">
        <f t="shared" si="34"/>
        <v/>
      </c>
      <c r="X148" s="1" t="str">
        <f t="shared" si="35"/>
        <v/>
      </c>
      <c r="Y148" s="1" t="str">
        <f t="shared" si="36"/>
        <v/>
      </c>
      <c r="Z148" s="1" t="str">
        <f t="shared" si="37"/>
        <v/>
      </c>
      <c r="AA148" s="1" t="str">
        <f t="shared" si="38"/>
        <v/>
      </c>
      <c r="AB148" s="1" t="str">
        <f t="shared" si="39"/>
        <v/>
      </c>
      <c r="AC148" s="1" t="str">
        <f t="shared" si="40"/>
        <v>Gene:CLIC2&amp;HGNC:2063&amp;OMIM:300138&amp;UserInfo:?Mental retardation, X-linked, syndromic 32&amp;UserType:SyndrRetard;</v>
      </c>
      <c r="AD148" s="1" t="str">
        <f t="shared" si="41"/>
        <v>SyndrRetard;</v>
      </c>
    </row>
    <row r="149" spans="1:30" ht="12" customHeight="1" x14ac:dyDescent="0.2">
      <c r="A149" s="5" t="s">
        <v>468</v>
      </c>
      <c r="B149" s="5"/>
      <c r="C149" s="5" t="s">
        <v>469</v>
      </c>
      <c r="D149" s="6" t="str">
        <f t="shared" si="28"/>
        <v>Click HGNC</v>
      </c>
      <c r="E149" s="7">
        <v>607042</v>
      </c>
      <c r="F149" s="6" t="str">
        <f t="shared" si="29"/>
        <v>Click OMIM</v>
      </c>
      <c r="G149" s="7" t="s">
        <v>470</v>
      </c>
      <c r="H149" s="5" t="s">
        <v>21</v>
      </c>
      <c r="I149" s="5"/>
      <c r="J149" s="5"/>
      <c r="K149" s="5"/>
      <c r="L149" s="5"/>
      <c r="M149" s="5"/>
      <c r="N149" s="8" t="s">
        <v>29</v>
      </c>
      <c r="O149" s="5" t="s">
        <v>22</v>
      </c>
      <c r="P149" s="5"/>
      <c r="Q149" s="5"/>
      <c r="R149" s="10" t="s">
        <v>29</v>
      </c>
      <c r="S149" s="1" t="str">
        <f t="shared" si="30"/>
        <v/>
      </c>
      <c r="T149" s="1" t="str">
        <f t="shared" si="31"/>
        <v/>
      </c>
      <c r="U149" s="1" t="str">
        <f t="shared" si="32"/>
        <v/>
      </c>
      <c r="V149" s="1" t="str">
        <f t="shared" si="33"/>
        <v/>
      </c>
      <c r="W149" s="1" t="str">
        <f t="shared" si="34"/>
        <v/>
      </c>
      <c r="X149" s="1" t="str">
        <f t="shared" si="35"/>
        <v>Encephalo;</v>
      </c>
      <c r="Y149" s="1" t="str">
        <f t="shared" si="36"/>
        <v>Metabolism;</v>
      </c>
      <c r="Z149" s="1" t="str">
        <f t="shared" si="37"/>
        <v/>
      </c>
      <c r="AA149" s="1" t="str">
        <f t="shared" si="38"/>
        <v/>
      </c>
      <c r="AB149" s="1" t="str">
        <f t="shared" si="39"/>
        <v>Neuro;</v>
      </c>
      <c r="AC149" s="1" t="str">
        <f t="shared" si="40"/>
        <v>Gene:CLN3&amp;HGNC:2074&amp;OMIM:607042&amp;UserInfo:Ceroid lipofuscinosis, neuronal, 3&amp;UserType:Encephalo;Metabolism;Neuro;</v>
      </c>
      <c r="AD149" s="1" t="str">
        <f t="shared" si="41"/>
        <v>Encephalo;Metabolism;Neuro;</v>
      </c>
    </row>
    <row r="150" spans="1:30" ht="12" customHeight="1" x14ac:dyDescent="0.2">
      <c r="A150" s="5" t="s">
        <v>471</v>
      </c>
      <c r="B150" s="5"/>
      <c r="C150" s="5" t="s">
        <v>472</v>
      </c>
      <c r="D150" s="6" t="str">
        <f t="shared" si="28"/>
        <v>Click HGNC</v>
      </c>
      <c r="E150" s="7">
        <v>608102</v>
      </c>
      <c r="F150" s="6" t="str">
        <f t="shared" si="29"/>
        <v>Click OMIM</v>
      </c>
      <c r="G150" s="7" t="s">
        <v>473</v>
      </c>
      <c r="H150" s="5" t="s">
        <v>21</v>
      </c>
      <c r="I150" s="5"/>
      <c r="J150" s="5"/>
      <c r="K150" s="5"/>
      <c r="L150" s="5"/>
      <c r="M150" s="5"/>
      <c r="N150" s="8" t="s">
        <v>29</v>
      </c>
      <c r="O150" s="5" t="s">
        <v>22</v>
      </c>
      <c r="P150" s="5"/>
      <c r="Q150" s="5"/>
      <c r="R150" s="10" t="s">
        <v>29</v>
      </c>
      <c r="S150" s="1" t="str">
        <f t="shared" si="30"/>
        <v/>
      </c>
      <c r="T150" s="1" t="str">
        <f t="shared" si="31"/>
        <v/>
      </c>
      <c r="U150" s="1" t="str">
        <f t="shared" si="32"/>
        <v/>
      </c>
      <c r="V150" s="1" t="str">
        <f t="shared" si="33"/>
        <v/>
      </c>
      <c r="W150" s="1" t="str">
        <f t="shared" si="34"/>
        <v/>
      </c>
      <c r="X150" s="1" t="str">
        <f t="shared" si="35"/>
        <v>Encephalo;</v>
      </c>
      <c r="Y150" s="1" t="str">
        <f t="shared" si="36"/>
        <v>Metabolism;</v>
      </c>
      <c r="Z150" s="1" t="str">
        <f t="shared" si="37"/>
        <v/>
      </c>
      <c r="AA150" s="1" t="str">
        <f t="shared" si="38"/>
        <v/>
      </c>
      <c r="AB150" s="1" t="str">
        <f t="shared" si="39"/>
        <v>Neuro;</v>
      </c>
      <c r="AC150" s="1" t="str">
        <f t="shared" si="40"/>
        <v>Gene:CLN5&amp;HGNC:2076&amp;OMIM:608102&amp;UserInfo:Ceroid lipofuscinosis, neuronal, 5&amp;UserType:Encephalo;Metabolism;Neuro;</v>
      </c>
      <c r="AD150" s="1" t="str">
        <f t="shared" si="41"/>
        <v>Encephalo;Metabolism;Neuro;</v>
      </c>
    </row>
    <row r="151" spans="1:30" ht="12" customHeight="1" x14ac:dyDescent="0.2">
      <c r="A151" s="5" t="s">
        <v>474</v>
      </c>
      <c r="B151" s="5"/>
      <c r="C151" s="5" t="s">
        <v>475</v>
      </c>
      <c r="D151" s="6" t="str">
        <f t="shared" si="28"/>
        <v>Click HGNC</v>
      </c>
      <c r="E151" s="7">
        <v>606725</v>
      </c>
      <c r="F151" s="6" t="str">
        <f t="shared" si="29"/>
        <v>Click OMIM</v>
      </c>
      <c r="G151" s="7" t="s">
        <v>476</v>
      </c>
      <c r="H151" s="5" t="s">
        <v>21</v>
      </c>
      <c r="I151" s="5"/>
      <c r="J151" s="5"/>
      <c r="K151" s="5"/>
      <c r="L151" s="5"/>
      <c r="M151" s="5"/>
      <c r="N151" s="8" t="s">
        <v>29</v>
      </c>
      <c r="O151" s="5" t="s">
        <v>22</v>
      </c>
      <c r="P151" s="5"/>
      <c r="Q151" s="5"/>
      <c r="R151" s="10" t="s">
        <v>29</v>
      </c>
      <c r="S151" s="1" t="str">
        <f t="shared" si="30"/>
        <v/>
      </c>
      <c r="T151" s="1" t="str">
        <f t="shared" si="31"/>
        <v/>
      </c>
      <c r="U151" s="1" t="str">
        <f t="shared" si="32"/>
        <v/>
      </c>
      <c r="V151" s="1" t="str">
        <f t="shared" si="33"/>
        <v/>
      </c>
      <c r="W151" s="1" t="str">
        <f t="shared" si="34"/>
        <v/>
      </c>
      <c r="X151" s="1" t="str">
        <f t="shared" si="35"/>
        <v>Encephalo;</v>
      </c>
      <c r="Y151" s="1" t="str">
        <f t="shared" si="36"/>
        <v>Metabolism;</v>
      </c>
      <c r="Z151" s="1" t="str">
        <f t="shared" si="37"/>
        <v/>
      </c>
      <c r="AA151" s="1" t="str">
        <f t="shared" si="38"/>
        <v/>
      </c>
      <c r="AB151" s="1" t="str">
        <f t="shared" si="39"/>
        <v>Neuro;</v>
      </c>
      <c r="AC151" s="1" t="str">
        <f t="shared" si="40"/>
        <v>Gene:CLN6&amp;HGNC:2077&amp;OMIM:606725&amp;UserInfo:Ceroid lipofuscinosis, neuronal, 6 ; Ceroid lipofuscinosis, neuronal, Kufs type, adult onset&amp;UserType:Encephalo;Metabolism;Neuro;</v>
      </c>
      <c r="AD151" s="1" t="str">
        <f t="shared" si="41"/>
        <v>Encephalo;Metabolism;Neuro;</v>
      </c>
    </row>
    <row r="152" spans="1:30" ht="12" customHeight="1" x14ac:dyDescent="0.2">
      <c r="A152" s="5" t="s">
        <v>477</v>
      </c>
      <c r="B152" s="5"/>
      <c r="C152" s="5" t="s">
        <v>478</v>
      </c>
      <c r="D152" s="6" t="str">
        <f t="shared" si="28"/>
        <v>Click HGNC</v>
      </c>
      <c r="E152" s="7">
        <v>607837</v>
      </c>
      <c r="F152" s="6" t="str">
        <f t="shared" si="29"/>
        <v>Click OMIM</v>
      </c>
      <c r="G152" s="7" t="s">
        <v>479</v>
      </c>
      <c r="H152" s="5" t="s">
        <v>283</v>
      </c>
      <c r="I152" s="5"/>
      <c r="J152" s="5"/>
      <c r="K152" s="5"/>
      <c r="L152" s="5"/>
      <c r="M152" s="5"/>
      <c r="N152" s="8" t="s">
        <v>29</v>
      </c>
      <c r="O152" s="5" t="s">
        <v>22</v>
      </c>
      <c r="P152" s="5"/>
      <c r="Q152" s="5"/>
      <c r="R152" s="10" t="s">
        <v>29</v>
      </c>
      <c r="S152" s="1" t="str">
        <f t="shared" si="30"/>
        <v/>
      </c>
      <c r="T152" s="1" t="str">
        <f t="shared" si="31"/>
        <v/>
      </c>
      <c r="U152" s="1" t="str">
        <f t="shared" si="32"/>
        <v/>
      </c>
      <c r="V152" s="1" t="str">
        <f t="shared" si="33"/>
        <v/>
      </c>
      <c r="W152" s="1" t="str">
        <f t="shared" si="34"/>
        <v/>
      </c>
      <c r="X152" s="1" t="str">
        <f t="shared" si="35"/>
        <v>Encephalo;</v>
      </c>
      <c r="Y152" s="1" t="str">
        <f t="shared" si="36"/>
        <v>Metabolism;</v>
      </c>
      <c r="Z152" s="1" t="str">
        <f t="shared" si="37"/>
        <v/>
      </c>
      <c r="AA152" s="1" t="str">
        <f t="shared" si="38"/>
        <v/>
      </c>
      <c r="AB152" s="1" t="str">
        <f t="shared" si="39"/>
        <v>Neuro;</v>
      </c>
      <c r="AC152" s="1" t="str">
        <f t="shared" si="40"/>
        <v>Gene:CLN8&amp;HGNC:2079&amp;OMIM:607837&amp;UserInfo:Ceroid lipofuscinosis, neuronal, 8 ; Ceroid lipofuscinosis, neuronal, 8, Northern epilepsy variant&amp;UserType:Encephalo;Metabolism;Neuro;</v>
      </c>
      <c r="AD152" s="1" t="str">
        <f t="shared" si="41"/>
        <v>Encephalo;Metabolism;Neuro;</v>
      </c>
    </row>
    <row r="153" spans="1:30" ht="12" customHeight="1" x14ac:dyDescent="0.2">
      <c r="A153" s="5" t="s">
        <v>480</v>
      </c>
      <c r="B153" s="5"/>
      <c r="C153" s="5" t="s">
        <v>481</v>
      </c>
      <c r="D153" s="6" t="str">
        <f t="shared" si="28"/>
        <v>Click HGNC</v>
      </c>
      <c r="E153" s="7">
        <v>300724</v>
      </c>
      <c r="F153" s="6" t="str">
        <f t="shared" si="29"/>
        <v>Click OMIM</v>
      </c>
      <c r="G153" s="7" t="s">
        <v>20</v>
      </c>
      <c r="H153" s="5" t="s">
        <v>21</v>
      </c>
      <c r="I153" s="5"/>
      <c r="J153" s="5"/>
      <c r="K153" s="5" t="s">
        <v>22</v>
      </c>
      <c r="L153" s="5"/>
      <c r="M153" s="5"/>
      <c r="N153" s="5"/>
      <c r="O153" s="5"/>
      <c r="P153" s="5"/>
      <c r="Q153" s="5"/>
      <c r="R153" s="9"/>
      <c r="S153" s="1" t="str">
        <f t="shared" si="30"/>
        <v/>
      </c>
      <c r="T153" s="1" t="str">
        <f t="shared" si="31"/>
        <v/>
      </c>
      <c r="U153" s="1" t="str">
        <f t="shared" si="32"/>
        <v>NonSyndrRetard;</v>
      </c>
      <c r="V153" s="1" t="str">
        <f t="shared" si="33"/>
        <v/>
      </c>
      <c r="W153" s="1" t="str">
        <f t="shared" si="34"/>
        <v/>
      </c>
      <c r="X153" s="1" t="str">
        <f t="shared" si="35"/>
        <v/>
      </c>
      <c r="Y153" s="1" t="str">
        <f t="shared" si="36"/>
        <v/>
      </c>
      <c r="Z153" s="1" t="str">
        <f t="shared" si="37"/>
        <v/>
      </c>
      <c r="AA153" s="1" t="str">
        <f t="shared" si="38"/>
        <v/>
      </c>
      <c r="AB153" s="1" t="str">
        <f t="shared" si="39"/>
        <v/>
      </c>
      <c r="AC153" s="1" t="str">
        <f t="shared" si="40"/>
        <v>Gene:CNKSR2&amp;HGNC:19701&amp;OMIM:300724&amp;UserInfo:No OMIM phenotype&amp;UserType:NonSyndrRetard;</v>
      </c>
      <c r="AD153" s="1" t="str">
        <f t="shared" si="41"/>
        <v>NonSyndrRetard;</v>
      </c>
    </row>
    <row r="154" spans="1:30" ht="12" customHeight="1" x14ac:dyDescent="0.2">
      <c r="A154" s="5" t="s">
        <v>482</v>
      </c>
      <c r="B154" s="5"/>
      <c r="C154" s="5" t="s">
        <v>483</v>
      </c>
      <c r="D154" s="6" t="str">
        <f t="shared" si="28"/>
        <v>Click HGNC</v>
      </c>
      <c r="E154" s="7">
        <v>604569</v>
      </c>
      <c r="F154" s="6" t="str">
        <f t="shared" si="29"/>
        <v>Click OMIM</v>
      </c>
      <c r="G154" s="7" t="s">
        <v>484</v>
      </c>
      <c r="H154" s="5" t="s">
        <v>218</v>
      </c>
      <c r="I154" s="5"/>
      <c r="J154" s="5"/>
      <c r="K154" s="5" t="s">
        <v>22</v>
      </c>
      <c r="L154" s="5" t="s">
        <v>22</v>
      </c>
      <c r="M154" s="5" t="s">
        <v>22</v>
      </c>
      <c r="N154" s="5"/>
      <c r="O154" s="5"/>
      <c r="P154" s="5"/>
      <c r="Q154" s="5"/>
      <c r="R154" s="9"/>
      <c r="S154" s="1" t="str">
        <f t="shared" si="30"/>
        <v/>
      </c>
      <c r="T154" s="1" t="str">
        <f t="shared" si="31"/>
        <v/>
      </c>
      <c r="U154" s="1" t="str">
        <f t="shared" si="32"/>
        <v>NonSyndrRetard;</v>
      </c>
      <c r="V154" s="1" t="str">
        <f t="shared" si="33"/>
        <v>SyndrRetard;</v>
      </c>
      <c r="W154" s="1" t="str">
        <f t="shared" si="34"/>
        <v>RetardPlusCerebAbnorm;</v>
      </c>
      <c r="X154" s="1" t="str">
        <f t="shared" si="35"/>
        <v/>
      </c>
      <c r="Y154" s="1" t="str">
        <f t="shared" si="36"/>
        <v/>
      </c>
      <c r="Z154" s="1" t="str">
        <f t="shared" si="37"/>
        <v/>
      </c>
      <c r="AA154" s="1" t="str">
        <f t="shared" si="38"/>
        <v/>
      </c>
      <c r="AB154" s="1" t="str">
        <f t="shared" si="39"/>
        <v/>
      </c>
      <c r="AC154" s="1" t="str">
        <f t="shared" si="40"/>
        <v>Gene:CNTNAP2&amp;HGNC:13830&amp;OMIM:604569&amp;UserInfo:Cortical dysplasia-focal epilepsy syndrome ; Pitt-Hopkins like syndrome 1 ; Autism susceptibility 15&amp;UserType:NonSyndrRetard;SyndrRetard;RetardPlusCerebAbnorm;</v>
      </c>
      <c r="AD154" s="1" t="str">
        <f t="shared" si="41"/>
        <v>NonSyndrRetard;SyndrRetard;RetardPlusCerebAbnorm;</v>
      </c>
    </row>
    <row r="155" spans="1:30" ht="12" customHeight="1" x14ac:dyDescent="0.2">
      <c r="A155" s="5" t="s">
        <v>485</v>
      </c>
      <c r="B155" s="5"/>
      <c r="C155" s="5" t="s">
        <v>486</v>
      </c>
      <c r="D155" s="6" t="str">
        <f t="shared" si="28"/>
        <v>Click HGNC</v>
      </c>
      <c r="E155" s="7">
        <v>606973</v>
      </c>
      <c r="F155" s="6" t="str">
        <f t="shared" si="29"/>
        <v>Click OMIM</v>
      </c>
      <c r="G155" s="7" t="s">
        <v>487</v>
      </c>
      <c r="H155" s="5" t="s">
        <v>21</v>
      </c>
      <c r="I155" s="5"/>
      <c r="J155" s="5"/>
      <c r="K155" s="5"/>
      <c r="L155" s="8" t="s">
        <v>29</v>
      </c>
      <c r="M155" s="5"/>
      <c r="N155" s="5"/>
      <c r="O155" s="5" t="s">
        <v>22</v>
      </c>
      <c r="P155" s="5"/>
      <c r="Q155" s="5"/>
      <c r="R155" s="9"/>
      <c r="S155" s="1" t="str">
        <f t="shared" si="30"/>
        <v/>
      </c>
      <c r="T155" s="1" t="str">
        <f t="shared" si="31"/>
        <v/>
      </c>
      <c r="U155" s="1" t="str">
        <f t="shared" si="32"/>
        <v/>
      </c>
      <c r="V155" s="1" t="str">
        <f t="shared" si="33"/>
        <v>SyndrRetard;</v>
      </c>
      <c r="W155" s="1" t="str">
        <f t="shared" si="34"/>
        <v/>
      </c>
      <c r="X155" s="1" t="str">
        <f t="shared" si="35"/>
        <v/>
      </c>
      <c r="Y155" s="1" t="str">
        <f t="shared" si="36"/>
        <v>Metabolism;</v>
      </c>
      <c r="Z155" s="1" t="str">
        <f t="shared" si="37"/>
        <v/>
      </c>
      <c r="AA155" s="1" t="str">
        <f t="shared" si="38"/>
        <v/>
      </c>
      <c r="AB155" s="1" t="str">
        <f t="shared" si="39"/>
        <v/>
      </c>
      <c r="AC155" s="1" t="str">
        <f t="shared" si="40"/>
        <v>Gene:COG1&amp;HGNC:6545&amp;OMIM:606973&amp;UserInfo:Congenital disorder of glycosylation, type IIg&amp;UserType:SyndrRetard;Metabolism;</v>
      </c>
      <c r="AD155" s="1" t="str">
        <f t="shared" si="41"/>
        <v>SyndrRetard;Metabolism;</v>
      </c>
    </row>
    <row r="156" spans="1:30" ht="12" customHeight="1" x14ac:dyDescent="0.2">
      <c r="A156" s="5" t="s">
        <v>488</v>
      </c>
      <c r="B156" s="5"/>
      <c r="C156" s="5" t="s">
        <v>489</v>
      </c>
      <c r="D156" s="6" t="str">
        <f t="shared" si="28"/>
        <v>Click HGNC</v>
      </c>
      <c r="E156" s="7">
        <v>606977</v>
      </c>
      <c r="F156" s="6" t="str">
        <f t="shared" si="29"/>
        <v>Click OMIM</v>
      </c>
      <c r="G156" s="7" t="s">
        <v>490</v>
      </c>
      <c r="H156" s="5" t="s">
        <v>21</v>
      </c>
      <c r="I156" s="5"/>
      <c r="J156" s="5"/>
      <c r="K156" s="5"/>
      <c r="L156" s="8" t="s">
        <v>29</v>
      </c>
      <c r="M156" s="5"/>
      <c r="N156" s="5"/>
      <c r="O156" s="5" t="s">
        <v>22</v>
      </c>
      <c r="P156" s="5"/>
      <c r="Q156" s="5"/>
      <c r="R156" s="9"/>
      <c r="S156" s="1" t="str">
        <f t="shared" si="30"/>
        <v/>
      </c>
      <c r="T156" s="1" t="str">
        <f t="shared" si="31"/>
        <v/>
      </c>
      <c r="U156" s="1" t="str">
        <f t="shared" si="32"/>
        <v/>
      </c>
      <c r="V156" s="1" t="str">
        <f t="shared" si="33"/>
        <v>SyndrRetard;</v>
      </c>
      <c r="W156" s="1" t="str">
        <f t="shared" si="34"/>
        <v/>
      </c>
      <c r="X156" s="1" t="str">
        <f t="shared" si="35"/>
        <v/>
      </c>
      <c r="Y156" s="1" t="str">
        <f t="shared" si="36"/>
        <v>Metabolism;</v>
      </c>
      <c r="Z156" s="1" t="str">
        <f t="shared" si="37"/>
        <v/>
      </c>
      <c r="AA156" s="1" t="str">
        <f t="shared" si="38"/>
        <v/>
      </c>
      <c r="AB156" s="1" t="str">
        <f t="shared" si="39"/>
        <v/>
      </c>
      <c r="AC156" s="1" t="str">
        <f t="shared" si="40"/>
        <v>Gene:COG6&amp;HGNC:18621&amp;OMIM:606977&amp;UserInfo:Congenital disorder of glycosylation, type IIl ; Shaheen syndrome&amp;UserType:SyndrRetard;Metabolism;</v>
      </c>
      <c r="AD156" s="1" t="str">
        <f t="shared" si="41"/>
        <v>SyndrRetard;Metabolism;</v>
      </c>
    </row>
    <row r="157" spans="1:30" ht="12" customHeight="1" x14ac:dyDescent="0.2">
      <c r="A157" s="5" t="s">
        <v>491</v>
      </c>
      <c r="B157" s="5"/>
      <c r="C157" s="5" t="s">
        <v>492</v>
      </c>
      <c r="D157" s="6" t="str">
        <f t="shared" si="28"/>
        <v>Click HGNC</v>
      </c>
      <c r="E157" s="7">
        <v>606978</v>
      </c>
      <c r="F157" s="6" t="str">
        <f t="shared" si="29"/>
        <v>Click OMIM</v>
      </c>
      <c r="G157" s="7" t="s">
        <v>493</v>
      </c>
      <c r="H157" s="5" t="s">
        <v>21</v>
      </c>
      <c r="I157" s="5"/>
      <c r="J157" s="5"/>
      <c r="K157" s="5"/>
      <c r="L157" s="8" t="s">
        <v>29</v>
      </c>
      <c r="M157" s="5"/>
      <c r="N157" s="5"/>
      <c r="O157" s="5" t="s">
        <v>22</v>
      </c>
      <c r="P157" s="5"/>
      <c r="Q157" s="5"/>
      <c r="R157" s="9"/>
      <c r="S157" s="1" t="str">
        <f t="shared" si="30"/>
        <v/>
      </c>
      <c r="T157" s="1" t="str">
        <f t="shared" si="31"/>
        <v/>
      </c>
      <c r="U157" s="1" t="str">
        <f t="shared" si="32"/>
        <v/>
      </c>
      <c r="V157" s="1" t="str">
        <f t="shared" si="33"/>
        <v>SyndrRetard;</v>
      </c>
      <c r="W157" s="1" t="str">
        <f t="shared" si="34"/>
        <v/>
      </c>
      <c r="X157" s="1" t="str">
        <f t="shared" si="35"/>
        <v/>
      </c>
      <c r="Y157" s="1" t="str">
        <f t="shared" si="36"/>
        <v>Metabolism;</v>
      </c>
      <c r="Z157" s="1" t="str">
        <f t="shared" si="37"/>
        <v/>
      </c>
      <c r="AA157" s="1" t="str">
        <f t="shared" si="38"/>
        <v/>
      </c>
      <c r="AB157" s="1" t="str">
        <f t="shared" si="39"/>
        <v/>
      </c>
      <c r="AC157" s="1" t="str">
        <f t="shared" si="40"/>
        <v>Gene:COG7&amp;HGNC:18622&amp;OMIM:606978&amp;UserInfo:Congenital disorder of glycosylation, type IIe&amp;UserType:SyndrRetard;Metabolism;</v>
      </c>
      <c r="AD157" s="1" t="str">
        <f t="shared" si="41"/>
        <v>SyndrRetard;Metabolism;</v>
      </c>
    </row>
    <row r="158" spans="1:30" ht="12" customHeight="1" x14ac:dyDescent="0.2">
      <c r="A158" s="5" t="s">
        <v>494</v>
      </c>
      <c r="B158" s="5"/>
      <c r="C158" s="5" t="s">
        <v>495</v>
      </c>
      <c r="D158" s="6" t="str">
        <f t="shared" si="28"/>
        <v>Click HGNC</v>
      </c>
      <c r="E158" s="7">
        <v>606979</v>
      </c>
      <c r="F158" s="6" t="str">
        <f t="shared" si="29"/>
        <v>Click OMIM</v>
      </c>
      <c r="G158" s="7" t="s">
        <v>496</v>
      </c>
      <c r="H158" s="5" t="s">
        <v>21</v>
      </c>
      <c r="I158" s="5"/>
      <c r="J158" s="5"/>
      <c r="K158" s="5"/>
      <c r="L158" s="8" t="s">
        <v>29</v>
      </c>
      <c r="M158" s="5"/>
      <c r="N158" s="5"/>
      <c r="O158" s="5" t="s">
        <v>22</v>
      </c>
      <c r="P158" s="5"/>
      <c r="Q158" s="5"/>
      <c r="R158" s="9"/>
      <c r="S158" s="1" t="str">
        <f t="shared" si="30"/>
        <v/>
      </c>
      <c r="T158" s="1" t="str">
        <f t="shared" si="31"/>
        <v/>
      </c>
      <c r="U158" s="1" t="str">
        <f t="shared" si="32"/>
        <v/>
      </c>
      <c r="V158" s="1" t="str">
        <f t="shared" si="33"/>
        <v>SyndrRetard;</v>
      </c>
      <c r="W158" s="1" t="str">
        <f t="shared" si="34"/>
        <v/>
      </c>
      <c r="X158" s="1" t="str">
        <f t="shared" si="35"/>
        <v/>
      </c>
      <c r="Y158" s="1" t="str">
        <f t="shared" si="36"/>
        <v>Metabolism;</v>
      </c>
      <c r="Z158" s="1" t="str">
        <f t="shared" si="37"/>
        <v/>
      </c>
      <c r="AA158" s="1" t="str">
        <f t="shared" si="38"/>
        <v/>
      </c>
      <c r="AB158" s="1" t="str">
        <f t="shared" si="39"/>
        <v/>
      </c>
      <c r="AC158" s="1" t="str">
        <f t="shared" si="40"/>
        <v>Gene:COG8&amp;HGNC:18623&amp;OMIM:606979&amp;UserInfo:Congenital disorder of glycosylation, type IIh&amp;UserType:SyndrRetard;Metabolism;</v>
      </c>
      <c r="AD158" s="1" t="str">
        <f t="shared" si="41"/>
        <v>SyndrRetard;Metabolism;</v>
      </c>
    </row>
    <row r="159" spans="1:30" ht="12" customHeight="1" x14ac:dyDescent="0.2">
      <c r="A159" s="5" t="s">
        <v>497</v>
      </c>
      <c r="B159" s="5"/>
      <c r="C159" s="5" t="s">
        <v>498</v>
      </c>
      <c r="D159" s="6" t="str">
        <f t="shared" si="28"/>
        <v>Click HGNC</v>
      </c>
      <c r="E159" s="7">
        <v>120130</v>
      </c>
      <c r="F159" s="6" t="str">
        <f t="shared" si="29"/>
        <v>Click OMIM</v>
      </c>
      <c r="G159" s="7" t="s">
        <v>499</v>
      </c>
      <c r="H159" s="5" t="s">
        <v>21</v>
      </c>
      <c r="I159" s="5"/>
      <c r="J159" s="5"/>
      <c r="K159" s="5"/>
      <c r="L159" s="5" t="s">
        <v>22</v>
      </c>
      <c r="M159" s="8" t="s">
        <v>29</v>
      </c>
      <c r="N159" s="5"/>
      <c r="O159" s="5"/>
      <c r="P159" s="5" t="s">
        <v>22</v>
      </c>
      <c r="Q159" s="5"/>
      <c r="R159" s="9"/>
      <c r="S159" s="1" t="str">
        <f t="shared" si="30"/>
        <v/>
      </c>
      <c r="T159" s="1" t="str">
        <f t="shared" si="31"/>
        <v/>
      </c>
      <c r="U159" s="1" t="str">
        <f t="shared" si="32"/>
        <v/>
      </c>
      <c r="V159" s="1" t="str">
        <f t="shared" si="33"/>
        <v>SyndrRetard;</v>
      </c>
      <c r="W159" s="1" t="str">
        <f t="shared" si="34"/>
        <v>RetardPlusCerebAbnorm;</v>
      </c>
      <c r="X159" s="1" t="str">
        <f t="shared" si="35"/>
        <v/>
      </c>
      <c r="Y159" s="1" t="str">
        <f t="shared" si="36"/>
        <v/>
      </c>
      <c r="Z159" s="1" t="str">
        <f t="shared" si="37"/>
        <v>NonRetardButSyndr;</v>
      </c>
      <c r="AA159" s="1" t="str">
        <f t="shared" si="38"/>
        <v/>
      </c>
      <c r="AB159" s="1" t="str">
        <f t="shared" si="39"/>
        <v/>
      </c>
      <c r="AC159" s="1" t="str">
        <f t="shared" si="40"/>
        <v>Gene:COL4A1&amp;HGNC:2202&amp;OMIM:120130&amp;UserInfo:?Retinal arteries, tortuosity of ; Angiopathy, hereditary, with nephropathy, aneurysms, and muscle cramps ; Brain small vessel disease with or without ocular anomalies ; Porencephaly 1 ; Hemorrhage, intracerebral, susceptibility to&amp;UserType:SyndrRetard;RetardPlusCerebAbnorm;NonRetardButSyndr;</v>
      </c>
      <c r="AD159" s="1" t="str">
        <f t="shared" si="41"/>
        <v>SyndrRetard;RetardPlusCerebAbnorm;NonRetardButSyndr;</v>
      </c>
    </row>
    <row r="160" spans="1:30" ht="12" customHeight="1" x14ac:dyDescent="0.2">
      <c r="A160" s="5" t="s">
        <v>500</v>
      </c>
      <c r="B160" s="5"/>
      <c r="C160" s="5" t="s">
        <v>501</v>
      </c>
      <c r="D160" s="6" t="str">
        <f t="shared" si="28"/>
        <v>Click HGNC</v>
      </c>
      <c r="E160" s="7">
        <v>120090</v>
      </c>
      <c r="F160" s="6" t="str">
        <f t="shared" si="29"/>
        <v>Click OMIM</v>
      </c>
      <c r="G160" s="7" t="s">
        <v>502</v>
      </c>
      <c r="H160" s="5" t="s">
        <v>21</v>
      </c>
      <c r="I160" s="5"/>
      <c r="J160" s="5"/>
      <c r="K160" s="5"/>
      <c r="L160" s="5" t="s">
        <v>22</v>
      </c>
      <c r="M160" s="8" t="s">
        <v>29</v>
      </c>
      <c r="N160" s="5"/>
      <c r="O160" s="5"/>
      <c r="P160" s="5" t="s">
        <v>22</v>
      </c>
      <c r="Q160" s="5"/>
      <c r="R160" s="9"/>
      <c r="S160" s="1" t="str">
        <f t="shared" si="30"/>
        <v/>
      </c>
      <c r="T160" s="1" t="str">
        <f t="shared" si="31"/>
        <v/>
      </c>
      <c r="U160" s="1" t="str">
        <f t="shared" si="32"/>
        <v/>
      </c>
      <c r="V160" s="1" t="str">
        <f t="shared" si="33"/>
        <v>SyndrRetard;</v>
      </c>
      <c r="W160" s="1" t="str">
        <f t="shared" si="34"/>
        <v>RetardPlusCerebAbnorm;</v>
      </c>
      <c r="X160" s="1" t="str">
        <f t="shared" si="35"/>
        <v/>
      </c>
      <c r="Y160" s="1" t="str">
        <f t="shared" si="36"/>
        <v/>
      </c>
      <c r="Z160" s="1" t="str">
        <f t="shared" si="37"/>
        <v>NonRetardButSyndr;</v>
      </c>
      <c r="AA160" s="1" t="str">
        <f t="shared" si="38"/>
        <v/>
      </c>
      <c r="AB160" s="1" t="str">
        <f t="shared" si="39"/>
        <v/>
      </c>
      <c r="AC160" s="1" t="str">
        <f t="shared" si="40"/>
        <v>Gene:COL4A2&amp;HGNC:2203&amp;OMIM:120090&amp;UserInfo:Porencephaly 2 ; Hemorrhage, intracerebral, susceptibility to&amp;UserType:SyndrRetard;RetardPlusCerebAbnorm;NonRetardButSyndr;</v>
      </c>
      <c r="AD160" s="1" t="str">
        <f t="shared" si="41"/>
        <v>SyndrRetard;RetardPlusCerebAbnorm;NonRetardButSyndr;</v>
      </c>
    </row>
    <row r="161" spans="1:30" ht="12" customHeight="1" x14ac:dyDescent="0.2">
      <c r="A161" s="5" t="s">
        <v>503</v>
      </c>
      <c r="B161" s="5"/>
      <c r="C161" s="5" t="s">
        <v>504</v>
      </c>
      <c r="D161" s="6" t="str">
        <f t="shared" si="28"/>
        <v>Click HGNC</v>
      </c>
      <c r="E161" s="7">
        <v>604677</v>
      </c>
      <c r="F161" s="6" t="str">
        <f t="shared" si="29"/>
        <v>Click OMIM</v>
      </c>
      <c r="G161" s="7" t="s">
        <v>505</v>
      </c>
      <c r="H161" s="5" t="s">
        <v>21</v>
      </c>
      <c r="I161" s="5"/>
      <c r="J161" s="5"/>
      <c r="K161" s="5" t="s">
        <v>22</v>
      </c>
      <c r="L161" s="5"/>
      <c r="M161" s="5"/>
      <c r="N161" s="5"/>
      <c r="O161" s="5"/>
      <c r="P161" s="5"/>
      <c r="Q161" s="5"/>
      <c r="R161" s="9"/>
      <c r="S161" s="1" t="str">
        <f t="shared" si="30"/>
        <v/>
      </c>
      <c r="T161" s="1" t="str">
        <f t="shared" si="31"/>
        <v/>
      </c>
      <c r="U161" s="1" t="str">
        <f t="shared" si="32"/>
        <v>NonSyndrRetard;</v>
      </c>
      <c r="V161" s="1" t="str">
        <f t="shared" si="33"/>
        <v/>
      </c>
      <c r="W161" s="1" t="str">
        <f t="shared" si="34"/>
        <v/>
      </c>
      <c r="X161" s="1" t="str">
        <f t="shared" si="35"/>
        <v/>
      </c>
      <c r="Y161" s="1" t="str">
        <f t="shared" si="36"/>
        <v/>
      </c>
      <c r="Z161" s="1" t="str">
        <f t="shared" si="37"/>
        <v/>
      </c>
      <c r="AA161" s="1" t="str">
        <f t="shared" si="38"/>
        <v/>
      </c>
      <c r="AB161" s="1" t="str">
        <f t="shared" si="39"/>
        <v/>
      </c>
      <c r="AC161" s="1" t="str">
        <f t="shared" si="40"/>
        <v>Gene:COL4A3BP&amp;HGNC:2205&amp;OMIM:604677&amp;UserInfo:Mental retardation, autosomal dominant 34&amp;UserType:NonSyndrRetard;</v>
      </c>
      <c r="AD161" s="1" t="str">
        <f t="shared" si="41"/>
        <v>NonSyndrRetard;</v>
      </c>
    </row>
    <row r="162" spans="1:30" ht="12" customHeight="1" x14ac:dyDescent="0.2">
      <c r="A162" s="5" t="s">
        <v>506</v>
      </c>
      <c r="B162" s="5"/>
      <c r="C162" s="5" t="s">
        <v>507</v>
      </c>
      <c r="D162" s="6" t="str">
        <f t="shared" si="28"/>
        <v>Click HGNC</v>
      </c>
      <c r="E162" s="7">
        <v>612502</v>
      </c>
      <c r="F162" s="6" t="str">
        <f t="shared" si="29"/>
        <v>Click OMIM</v>
      </c>
      <c r="G162" s="7" t="s">
        <v>508</v>
      </c>
      <c r="H162" s="5" t="s">
        <v>21</v>
      </c>
      <c r="I162" s="5"/>
      <c r="J162" s="5"/>
      <c r="K162" s="5"/>
      <c r="L162" s="5" t="s">
        <v>22</v>
      </c>
      <c r="M162" s="5"/>
      <c r="N162" s="5"/>
      <c r="O162" s="5"/>
      <c r="P162" s="5"/>
      <c r="Q162" s="5"/>
      <c r="R162" s="9"/>
      <c r="S162" s="1" t="str">
        <f t="shared" si="30"/>
        <v/>
      </c>
      <c r="T162" s="1" t="str">
        <f t="shared" si="31"/>
        <v/>
      </c>
      <c r="U162" s="1" t="str">
        <f t="shared" si="32"/>
        <v/>
      </c>
      <c r="V162" s="1" t="str">
        <f t="shared" si="33"/>
        <v>SyndrRetard;</v>
      </c>
      <c r="W162" s="1" t="str">
        <f t="shared" si="34"/>
        <v/>
      </c>
      <c r="X162" s="1" t="str">
        <f t="shared" si="35"/>
        <v/>
      </c>
      <c r="Y162" s="1" t="str">
        <f t="shared" si="36"/>
        <v/>
      </c>
      <c r="Z162" s="1" t="str">
        <f t="shared" si="37"/>
        <v/>
      </c>
      <c r="AA162" s="1" t="str">
        <f t="shared" si="38"/>
        <v/>
      </c>
      <c r="AB162" s="1" t="str">
        <f t="shared" si="39"/>
        <v/>
      </c>
      <c r="AC162" s="1" t="str">
        <f t="shared" si="40"/>
        <v>Gene:COLEC11&amp;HGNC:17213&amp;OMIM:612502&amp;UserInfo:3MC syndrome 2&amp;UserType:SyndrRetard;</v>
      </c>
      <c r="AD162" s="1" t="str">
        <f t="shared" si="41"/>
        <v>SyndrRetard;</v>
      </c>
    </row>
    <row r="163" spans="1:30" ht="12" customHeight="1" x14ac:dyDescent="0.2">
      <c r="A163" s="5" t="s">
        <v>509</v>
      </c>
      <c r="B163" s="5"/>
      <c r="C163" s="5" t="s">
        <v>510</v>
      </c>
      <c r="D163" s="6" t="str">
        <f t="shared" si="28"/>
        <v>Click HGNC</v>
      </c>
      <c r="E163" s="7">
        <v>609825</v>
      </c>
      <c r="F163" s="6" t="str">
        <f t="shared" si="29"/>
        <v>Click OMIM</v>
      </c>
      <c r="G163" s="7" t="s">
        <v>511</v>
      </c>
      <c r="H163" s="5" t="s">
        <v>21</v>
      </c>
      <c r="I163" s="5"/>
      <c r="J163" s="5"/>
      <c r="K163" s="5"/>
      <c r="L163" s="8" t="s">
        <v>29</v>
      </c>
      <c r="M163" s="5"/>
      <c r="N163" s="8" t="s">
        <v>29</v>
      </c>
      <c r="O163" s="5" t="s">
        <v>22</v>
      </c>
      <c r="P163" s="5"/>
      <c r="Q163" s="5"/>
      <c r="R163" s="9"/>
      <c r="S163" s="1" t="str">
        <f t="shared" si="30"/>
        <v/>
      </c>
      <c r="T163" s="1" t="str">
        <f t="shared" si="31"/>
        <v/>
      </c>
      <c r="U163" s="1" t="str">
        <f t="shared" si="32"/>
        <v/>
      </c>
      <c r="V163" s="1" t="str">
        <f t="shared" si="33"/>
        <v>SyndrRetard;</v>
      </c>
      <c r="W163" s="1" t="str">
        <f t="shared" si="34"/>
        <v/>
      </c>
      <c r="X163" s="1" t="str">
        <f t="shared" si="35"/>
        <v>Encephalo;</v>
      </c>
      <c r="Y163" s="1" t="str">
        <f t="shared" si="36"/>
        <v>Metabolism;</v>
      </c>
      <c r="Z163" s="1" t="str">
        <f t="shared" si="37"/>
        <v/>
      </c>
      <c r="AA163" s="1" t="str">
        <f t="shared" si="38"/>
        <v/>
      </c>
      <c r="AB163" s="1" t="str">
        <f t="shared" si="39"/>
        <v/>
      </c>
      <c r="AC163" s="1" t="str">
        <f t="shared" si="40"/>
        <v>Gene:COQ2&amp;HGNC:25223&amp;OMIM:609825&amp;UserInfo:Coenzyme Q10 deficiency, primary, 1 ; Multiple system atrophy, susceptibility to&amp;UserType:SyndrRetard;Encephalo;Metabolism;</v>
      </c>
      <c r="AD163" s="1" t="str">
        <f t="shared" si="41"/>
        <v>SyndrRetard;Encephalo;Metabolism;</v>
      </c>
    </row>
    <row r="164" spans="1:30" ht="12" customHeight="1" x14ac:dyDescent="0.2">
      <c r="A164" s="5" t="s">
        <v>512</v>
      </c>
      <c r="B164" s="5"/>
      <c r="C164" s="5" t="s">
        <v>513</v>
      </c>
      <c r="D164" s="6" t="str">
        <f t="shared" si="28"/>
        <v>Click HGNC</v>
      </c>
      <c r="E164" s="7">
        <v>612898</v>
      </c>
      <c r="F164" s="6" t="str">
        <f t="shared" si="29"/>
        <v>Click OMIM</v>
      </c>
      <c r="G164" s="7" t="s">
        <v>514</v>
      </c>
      <c r="H164" s="5" t="s">
        <v>21</v>
      </c>
      <c r="I164" s="5"/>
      <c r="J164" s="5"/>
      <c r="K164" s="5"/>
      <c r="L164" s="8" t="s">
        <v>29</v>
      </c>
      <c r="M164" s="5"/>
      <c r="N164" s="8" t="s">
        <v>29</v>
      </c>
      <c r="O164" s="5" t="s">
        <v>22</v>
      </c>
      <c r="P164" s="5"/>
      <c r="Q164" s="5"/>
      <c r="R164" s="9"/>
      <c r="S164" s="1" t="str">
        <f t="shared" si="30"/>
        <v/>
      </c>
      <c r="T164" s="1" t="str">
        <f t="shared" si="31"/>
        <v/>
      </c>
      <c r="U164" s="1" t="str">
        <f t="shared" si="32"/>
        <v/>
      </c>
      <c r="V164" s="1" t="str">
        <f t="shared" si="33"/>
        <v>SyndrRetard;</v>
      </c>
      <c r="W164" s="1" t="str">
        <f t="shared" si="34"/>
        <v/>
      </c>
      <c r="X164" s="1" t="str">
        <f t="shared" si="35"/>
        <v>Encephalo;</v>
      </c>
      <c r="Y164" s="1" t="str">
        <f t="shared" si="36"/>
        <v>Metabolism;</v>
      </c>
      <c r="Z164" s="1" t="str">
        <f t="shared" si="37"/>
        <v/>
      </c>
      <c r="AA164" s="1" t="str">
        <f t="shared" si="38"/>
        <v/>
      </c>
      <c r="AB164" s="1" t="str">
        <f t="shared" si="39"/>
        <v/>
      </c>
      <c r="AC164" s="1" t="str">
        <f t="shared" si="40"/>
        <v>Gene:COQ4&amp;HGNC:19693&amp;OMIM:612898&amp;UserInfo:Coenzyme Q10 deficiency, primary, 7&amp;UserType:SyndrRetard;Encephalo;Metabolism;</v>
      </c>
      <c r="AD164" s="1" t="str">
        <f t="shared" si="41"/>
        <v>SyndrRetard;Encephalo;Metabolism;</v>
      </c>
    </row>
    <row r="165" spans="1:30" ht="12" customHeight="1" x14ac:dyDescent="0.2">
      <c r="A165" s="5" t="s">
        <v>66</v>
      </c>
      <c r="B165" s="5" t="s">
        <v>67</v>
      </c>
      <c r="C165" s="5" t="s">
        <v>68</v>
      </c>
      <c r="D165" s="6" t="str">
        <f t="shared" si="28"/>
        <v>Click HGNC</v>
      </c>
      <c r="E165" s="7">
        <v>606980</v>
      </c>
      <c r="F165" s="6" t="str">
        <f t="shared" si="29"/>
        <v>Click OMIM</v>
      </c>
      <c r="G165" s="7" t="s">
        <v>69</v>
      </c>
      <c r="H165" s="5" t="s">
        <v>21</v>
      </c>
      <c r="I165" s="5"/>
      <c r="J165" s="5"/>
      <c r="K165" s="8" t="s">
        <v>29</v>
      </c>
      <c r="L165" s="5"/>
      <c r="M165" s="5"/>
      <c r="N165" s="8" t="s">
        <v>29</v>
      </c>
      <c r="O165" s="5" t="s">
        <v>22</v>
      </c>
      <c r="P165" s="5"/>
      <c r="Q165" s="5"/>
      <c r="R165" s="9"/>
      <c r="S165" s="1" t="str">
        <f t="shared" si="30"/>
        <v/>
      </c>
      <c r="T165" s="1" t="str">
        <f t="shared" si="31"/>
        <v/>
      </c>
      <c r="U165" s="1" t="str">
        <f t="shared" si="32"/>
        <v>NonSyndrRetard;</v>
      </c>
      <c r="V165" s="1" t="str">
        <f t="shared" si="33"/>
        <v/>
      </c>
      <c r="W165" s="1" t="str">
        <f t="shared" si="34"/>
        <v/>
      </c>
      <c r="X165" s="1" t="str">
        <f t="shared" si="35"/>
        <v>Encephalo;</v>
      </c>
      <c r="Y165" s="1" t="str">
        <f t="shared" si="36"/>
        <v>Metabolism;</v>
      </c>
      <c r="Z165" s="1" t="str">
        <f t="shared" si="37"/>
        <v/>
      </c>
      <c r="AA165" s="1" t="str">
        <f t="shared" si="38"/>
        <v/>
      </c>
      <c r="AB165" s="1" t="str">
        <f t="shared" si="39"/>
        <v/>
      </c>
      <c r="AC165" s="1" t="str">
        <f t="shared" si="40"/>
        <v>Gene:COQ8A&amp;HGNC:16812&amp;OMIM:606980&amp;UserInfo:Coenzyme Q10 deficiency, primary, 4&amp;UserType:NonSyndrRetard;Encephalo;Metabolism;</v>
      </c>
      <c r="AD165" s="1" t="str">
        <f t="shared" si="41"/>
        <v>NonSyndrRetard;Encephalo;Metabolism;</v>
      </c>
    </row>
    <row r="166" spans="1:30" ht="12" customHeight="1" x14ac:dyDescent="0.2">
      <c r="A166" s="5" t="s">
        <v>515</v>
      </c>
      <c r="B166" s="5"/>
      <c r="C166" s="5" t="s">
        <v>516</v>
      </c>
      <c r="D166" s="6" t="str">
        <f t="shared" si="28"/>
        <v>Click HGNC</v>
      </c>
      <c r="E166" s="7">
        <v>602125</v>
      </c>
      <c r="F166" s="6" t="str">
        <f t="shared" si="29"/>
        <v>Click OMIM</v>
      </c>
      <c r="G166" s="7" t="s">
        <v>517</v>
      </c>
      <c r="H166" s="5" t="s">
        <v>21</v>
      </c>
      <c r="I166" s="5"/>
      <c r="J166" s="5"/>
      <c r="K166" s="5"/>
      <c r="L166" s="5"/>
      <c r="M166" s="5"/>
      <c r="N166" s="8" t="s">
        <v>29</v>
      </c>
      <c r="O166" s="5" t="s">
        <v>22</v>
      </c>
      <c r="P166" s="5"/>
      <c r="Q166" s="5"/>
      <c r="R166" s="9"/>
      <c r="S166" s="1" t="str">
        <f t="shared" si="30"/>
        <v/>
      </c>
      <c r="T166" s="1" t="str">
        <f t="shared" si="31"/>
        <v/>
      </c>
      <c r="U166" s="1" t="str">
        <f t="shared" si="32"/>
        <v/>
      </c>
      <c r="V166" s="1" t="str">
        <f t="shared" si="33"/>
        <v/>
      </c>
      <c r="W166" s="1" t="str">
        <f t="shared" si="34"/>
        <v/>
      </c>
      <c r="X166" s="1" t="str">
        <f t="shared" si="35"/>
        <v>Encephalo;</v>
      </c>
      <c r="Y166" s="1" t="str">
        <f t="shared" si="36"/>
        <v>Metabolism;</v>
      </c>
      <c r="Z166" s="1" t="str">
        <f t="shared" si="37"/>
        <v/>
      </c>
      <c r="AA166" s="1" t="str">
        <f t="shared" si="38"/>
        <v/>
      </c>
      <c r="AB166" s="1" t="str">
        <f t="shared" si="39"/>
        <v/>
      </c>
      <c r="AC166" s="1" t="str">
        <f t="shared" si="40"/>
        <v>Gene:COX10&amp;HGNC:2260&amp;OMIM:602125&amp;UserInfo:Leigh syndrome due to mitochondrial COX4 deficiency ; Mitochondrial complex IV deficiency&amp;UserType:Encephalo;Metabolism;</v>
      </c>
      <c r="AD166" s="1" t="str">
        <f t="shared" si="41"/>
        <v>Encephalo;Metabolism;</v>
      </c>
    </row>
    <row r="167" spans="1:30" ht="12" customHeight="1" x14ac:dyDescent="0.2">
      <c r="A167" s="5" t="s">
        <v>518</v>
      </c>
      <c r="B167" s="5"/>
      <c r="C167" s="5" t="s">
        <v>519</v>
      </c>
      <c r="D167" s="6" t="str">
        <f t="shared" si="28"/>
        <v>Click HGNC</v>
      </c>
      <c r="E167" s="7">
        <v>603646</v>
      </c>
      <c r="F167" s="6" t="str">
        <f t="shared" si="29"/>
        <v>Click OMIM</v>
      </c>
      <c r="G167" s="7" t="s">
        <v>520</v>
      </c>
      <c r="H167" s="5" t="s">
        <v>21</v>
      </c>
      <c r="I167" s="5"/>
      <c r="J167" s="5"/>
      <c r="K167" s="5"/>
      <c r="L167" s="5"/>
      <c r="M167" s="5"/>
      <c r="N167" s="8" t="s">
        <v>29</v>
      </c>
      <c r="O167" s="5" t="s">
        <v>22</v>
      </c>
      <c r="P167" s="5"/>
      <c r="Q167" s="5"/>
      <c r="R167" s="9"/>
      <c r="S167" s="1" t="str">
        <f t="shared" si="30"/>
        <v/>
      </c>
      <c r="T167" s="1" t="str">
        <f t="shared" si="31"/>
        <v/>
      </c>
      <c r="U167" s="1" t="str">
        <f t="shared" si="32"/>
        <v/>
      </c>
      <c r="V167" s="1" t="str">
        <f t="shared" si="33"/>
        <v/>
      </c>
      <c r="W167" s="1" t="str">
        <f t="shared" si="34"/>
        <v/>
      </c>
      <c r="X167" s="1" t="str">
        <f t="shared" si="35"/>
        <v>Encephalo;</v>
      </c>
      <c r="Y167" s="1" t="str">
        <f t="shared" si="36"/>
        <v>Metabolism;</v>
      </c>
      <c r="Z167" s="1" t="str">
        <f t="shared" si="37"/>
        <v/>
      </c>
      <c r="AA167" s="1" t="str">
        <f t="shared" si="38"/>
        <v/>
      </c>
      <c r="AB167" s="1" t="str">
        <f t="shared" si="39"/>
        <v/>
      </c>
      <c r="AC167" s="1" t="str">
        <f t="shared" si="40"/>
        <v>Gene:COX15&amp;HGNC:2263&amp;OMIM:603646&amp;UserInfo:Cardioencephalomyopathy, fatal infantile, due to cytochrome c oxidase deficiency 2 ; Leigh syndrome due to cytochrome c oxidase deficiency&amp;UserType:Encephalo;Metabolism;</v>
      </c>
      <c r="AD167" s="1" t="str">
        <f t="shared" si="41"/>
        <v>Encephalo;Metabolism;</v>
      </c>
    </row>
    <row r="168" spans="1:30" ht="12" customHeight="1" x14ac:dyDescent="0.2">
      <c r="A168" s="5" t="s">
        <v>521</v>
      </c>
      <c r="B168" s="5"/>
      <c r="C168" s="5" t="s">
        <v>522</v>
      </c>
      <c r="D168" s="6" t="str">
        <f t="shared" si="28"/>
        <v>Click HGNC</v>
      </c>
      <c r="E168" s="7">
        <v>608307</v>
      </c>
      <c r="F168" s="6" t="str">
        <f t="shared" si="29"/>
        <v>Click OMIM</v>
      </c>
      <c r="G168" s="7" t="s">
        <v>523</v>
      </c>
      <c r="H168" s="5" t="s">
        <v>21</v>
      </c>
      <c r="I168" s="5"/>
      <c r="J168" s="5"/>
      <c r="K168" s="5"/>
      <c r="L168" s="5"/>
      <c r="M168" s="5"/>
      <c r="N168" s="5"/>
      <c r="O168" s="5" t="s">
        <v>22</v>
      </c>
      <c r="P168" s="5"/>
      <c r="Q168" s="5"/>
      <c r="R168" s="9"/>
      <c r="S168" s="1" t="str">
        <f t="shared" si="30"/>
        <v/>
      </c>
      <c r="T168" s="1" t="str">
        <f t="shared" si="31"/>
        <v/>
      </c>
      <c r="U168" s="1" t="str">
        <f t="shared" si="32"/>
        <v/>
      </c>
      <c r="V168" s="1" t="str">
        <f t="shared" si="33"/>
        <v/>
      </c>
      <c r="W168" s="1" t="str">
        <f t="shared" si="34"/>
        <v/>
      </c>
      <c r="X168" s="1" t="str">
        <f t="shared" si="35"/>
        <v/>
      </c>
      <c r="Y168" s="1" t="str">
        <f t="shared" si="36"/>
        <v>Metabolism;</v>
      </c>
      <c r="Z168" s="1" t="str">
        <f t="shared" si="37"/>
        <v/>
      </c>
      <c r="AA168" s="1" t="str">
        <f t="shared" si="38"/>
        <v/>
      </c>
      <c r="AB168" s="1" t="str">
        <f t="shared" si="39"/>
        <v/>
      </c>
      <c r="AC168" s="1" t="str">
        <f t="shared" si="40"/>
        <v>Gene:CPS1&amp;HGNC:2323&amp;OMIM:608307&amp;UserInfo:Carbamoylphosphate synthetase I deficiency ; Pulmonary hypertension, neonatal, susceptibility to ; Venoocclusive disease after bone marrow transplantation&amp;UserType:Metabolism;</v>
      </c>
      <c r="AD168" s="1" t="str">
        <f t="shared" si="41"/>
        <v>Metabolism;</v>
      </c>
    </row>
    <row r="169" spans="1:30" ht="12" customHeight="1" x14ac:dyDescent="0.2">
      <c r="A169" s="5" t="s">
        <v>524</v>
      </c>
      <c r="B169" s="5"/>
      <c r="C169" s="5" t="s">
        <v>525</v>
      </c>
      <c r="D169" s="6" t="str">
        <f t="shared" si="28"/>
        <v>Click HGNC</v>
      </c>
      <c r="E169" s="7">
        <v>603454</v>
      </c>
      <c r="F169" s="6" t="str">
        <f t="shared" si="29"/>
        <v>Click OMIM</v>
      </c>
      <c r="G169" s="7" t="s">
        <v>526</v>
      </c>
      <c r="H169" s="5" t="s">
        <v>283</v>
      </c>
      <c r="I169" s="5"/>
      <c r="J169" s="5"/>
      <c r="K169" s="5" t="s">
        <v>22</v>
      </c>
      <c r="L169" s="5"/>
      <c r="M169" s="5"/>
      <c r="N169" s="5"/>
      <c r="O169" s="5"/>
      <c r="P169" s="5"/>
      <c r="Q169" s="5"/>
      <c r="R169" s="9"/>
      <c r="S169" s="1" t="str">
        <f t="shared" si="30"/>
        <v/>
      </c>
      <c r="T169" s="1" t="str">
        <f t="shared" si="31"/>
        <v/>
      </c>
      <c r="U169" s="1" t="str">
        <f t="shared" si="32"/>
        <v>NonSyndrRetard;</v>
      </c>
      <c r="V169" s="1" t="str">
        <f t="shared" si="33"/>
        <v/>
      </c>
      <c r="W169" s="1" t="str">
        <f t="shared" si="34"/>
        <v/>
      </c>
      <c r="X169" s="1" t="str">
        <f t="shared" si="35"/>
        <v/>
      </c>
      <c r="Y169" s="1" t="str">
        <f t="shared" si="36"/>
        <v/>
      </c>
      <c r="Z169" s="1" t="str">
        <f t="shared" si="37"/>
        <v/>
      </c>
      <c r="AA169" s="1" t="str">
        <f t="shared" si="38"/>
        <v/>
      </c>
      <c r="AB169" s="1" t="str">
        <f t="shared" si="39"/>
        <v/>
      </c>
      <c r="AC169" s="1" t="str">
        <f t="shared" si="40"/>
        <v>Gene:CRADD&amp;HGNC:2340&amp;OMIM:603454&amp;UserInfo:Mental retardation, autosomal recessive 34&amp;UserType:NonSyndrRetard;</v>
      </c>
      <c r="AD169" s="1" t="str">
        <f t="shared" si="41"/>
        <v>NonSyndrRetard;</v>
      </c>
    </row>
    <row r="170" spans="1:30" ht="12" customHeight="1" x14ac:dyDescent="0.2">
      <c r="A170" s="5" t="s">
        <v>527</v>
      </c>
      <c r="B170" s="5"/>
      <c r="C170" s="5" t="s">
        <v>528</v>
      </c>
      <c r="D170" s="6" t="str">
        <f t="shared" si="28"/>
        <v>Click HGNC</v>
      </c>
      <c r="E170" s="7">
        <v>609262</v>
      </c>
      <c r="F170" s="6" t="str">
        <f t="shared" si="29"/>
        <v>Click OMIM</v>
      </c>
      <c r="G170" s="7" t="s">
        <v>529</v>
      </c>
      <c r="H170" s="5" t="s">
        <v>283</v>
      </c>
      <c r="I170" s="5"/>
      <c r="J170" s="5"/>
      <c r="K170" s="5" t="s">
        <v>22</v>
      </c>
      <c r="L170" s="5"/>
      <c r="M170" s="5"/>
      <c r="N170" s="5"/>
      <c r="O170" s="5"/>
      <c r="P170" s="5"/>
      <c r="Q170" s="5"/>
      <c r="R170" s="9"/>
      <c r="S170" s="1" t="str">
        <f t="shared" si="30"/>
        <v/>
      </c>
      <c r="T170" s="1" t="str">
        <f t="shared" si="31"/>
        <v/>
      </c>
      <c r="U170" s="1" t="str">
        <f t="shared" si="32"/>
        <v>NonSyndrRetard;</v>
      </c>
      <c r="V170" s="1" t="str">
        <f t="shared" si="33"/>
        <v/>
      </c>
      <c r="W170" s="1" t="str">
        <f t="shared" si="34"/>
        <v/>
      </c>
      <c r="X170" s="1" t="str">
        <f t="shared" si="35"/>
        <v/>
      </c>
      <c r="Y170" s="1" t="str">
        <f t="shared" si="36"/>
        <v/>
      </c>
      <c r="Z170" s="1" t="str">
        <f t="shared" si="37"/>
        <v/>
      </c>
      <c r="AA170" s="1" t="str">
        <f t="shared" si="38"/>
        <v/>
      </c>
      <c r="AB170" s="1" t="str">
        <f t="shared" si="39"/>
        <v/>
      </c>
      <c r="AC170" s="1" t="str">
        <f t="shared" si="40"/>
        <v>Gene:CRBN&amp;HGNC:30185&amp;OMIM:609262&amp;UserInfo:Mental retardation, autosomal recessive 2&amp;UserType:NonSyndrRetard;</v>
      </c>
      <c r="AD170" s="1" t="str">
        <f t="shared" si="41"/>
        <v>NonSyndrRetard;</v>
      </c>
    </row>
    <row r="171" spans="1:30" ht="12" customHeight="1" x14ac:dyDescent="0.2">
      <c r="A171" s="5" t="s">
        <v>530</v>
      </c>
      <c r="B171" s="5"/>
      <c r="C171" s="5" t="s">
        <v>531</v>
      </c>
      <c r="D171" s="6" t="str">
        <f t="shared" si="28"/>
        <v>Click HGNC</v>
      </c>
      <c r="E171" s="7">
        <v>600140</v>
      </c>
      <c r="F171" s="6" t="str">
        <f t="shared" si="29"/>
        <v>Click OMIM</v>
      </c>
      <c r="G171" s="7" t="s">
        <v>532</v>
      </c>
      <c r="H171" s="5" t="s">
        <v>283</v>
      </c>
      <c r="I171" s="5"/>
      <c r="J171" s="5"/>
      <c r="K171" s="5" t="s">
        <v>22</v>
      </c>
      <c r="L171" s="5" t="s">
        <v>22</v>
      </c>
      <c r="M171" s="5"/>
      <c r="N171" s="5"/>
      <c r="O171" s="5"/>
      <c r="P171" s="5"/>
      <c r="Q171" s="5"/>
      <c r="R171" s="9"/>
      <c r="S171" s="1" t="str">
        <f t="shared" si="30"/>
        <v/>
      </c>
      <c r="T171" s="1" t="str">
        <f t="shared" si="31"/>
        <v/>
      </c>
      <c r="U171" s="1" t="str">
        <f t="shared" si="32"/>
        <v>NonSyndrRetard;</v>
      </c>
      <c r="V171" s="1" t="str">
        <f t="shared" si="33"/>
        <v>SyndrRetard;</v>
      </c>
      <c r="W171" s="1" t="str">
        <f t="shared" si="34"/>
        <v/>
      </c>
      <c r="X171" s="1" t="str">
        <f t="shared" si="35"/>
        <v/>
      </c>
      <c r="Y171" s="1" t="str">
        <f t="shared" si="36"/>
        <v/>
      </c>
      <c r="Z171" s="1" t="str">
        <f t="shared" si="37"/>
        <v/>
      </c>
      <c r="AA171" s="1" t="str">
        <f t="shared" si="38"/>
        <v/>
      </c>
      <c r="AB171" s="1" t="str">
        <f t="shared" si="39"/>
        <v/>
      </c>
      <c r="AC171" s="1" t="str">
        <f t="shared" si="40"/>
        <v>Gene:CREBBP&amp;HGNC:2348&amp;OMIM:600140&amp;UserInfo:Rubinstein-Taybi syndrome&amp;UserType:NonSyndrRetard;SyndrRetard;</v>
      </c>
      <c r="AD171" s="1" t="str">
        <f t="shared" si="41"/>
        <v>NonSyndrRetard;SyndrRetard;</v>
      </c>
    </row>
    <row r="172" spans="1:30" ht="12" customHeight="1" x14ac:dyDescent="0.2">
      <c r="A172" s="5" t="s">
        <v>533</v>
      </c>
      <c r="B172" s="5"/>
      <c r="C172" s="5" t="s">
        <v>534</v>
      </c>
      <c r="D172" s="6" t="str">
        <f t="shared" si="28"/>
        <v>Click HGNC</v>
      </c>
      <c r="E172" s="7">
        <v>115440</v>
      </c>
      <c r="F172" s="6" t="str">
        <f t="shared" si="29"/>
        <v>Click OMIM</v>
      </c>
      <c r="G172" s="7" t="s">
        <v>535</v>
      </c>
      <c r="H172" s="5" t="s">
        <v>21</v>
      </c>
      <c r="I172" s="5"/>
      <c r="J172" s="5"/>
      <c r="K172" s="5"/>
      <c r="L172" s="5" t="s">
        <v>22</v>
      </c>
      <c r="M172" s="5" t="s">
        <v>22</v>
      </c>
      <c r="N172" s="5"/>
      <c r="O172" s="5"/>
      <c r="P172" s="5"/>
      <c r="Q172" s="5"/>
      <c r="R172" s="9"/>
      <c r="S172" s="1" t="str">
        <f t="shared" si="30"/>
        <v/>
      </c>
      <c r="T172" s="1" t="str">
        <f t="shared" si="31"/>
        <v/>
      </c>
      <c r="U172" s="1" t="str">
        <f t="shared" si="32"/>
        <v/>
      </c>
      <c r="V172" s="1" t="str">
        <f t="shared" si="33"/>
        <v>SyndrRetard;</v>
      </c>
      <c r="W172" s="1" t="str">
        <f t="shared" si="34"/>
        <v>RetardPlusCerebAbnorm;</v>
      </c>
      <c r="X172" s="1" t="str">
        <f t="shared" si="35"/>
        <v/>
      </c>
      <c r="Y172" s="1" t="str">
        <f t="shared" si="36"/>
        <v/>
      </c>
      <c r="Z172" s="1" t="str">
        <f t="shared" si="37"/>
        <v/>
      </c>
      <c r="AA172" s="1" t="str">
        <f t="shared" si="38"/>
        <v/>
      </c>
      <c r="AB172" s="1" t="str">
        <f t="shared" si="39"/>
        <v/>
      </c>
      <c r="AC172" s="1" t="str">
        <f t="shared" si="40"/>
        <v>Gene:CSNK2A1&amp;HGNC:2457&amp;OMIM:115440&amp;UserInfo:Okur-Chung neurodevelopmental syndrome&amp;UserType:SyndrRetard;RetardPlusCerebAbnorm;</v>
      </c>
      <c r="AD172" s="1" t="str">
        <f t="shared" si="41"/>
        <v>SyndrRetard;RetardPlusCerebAbnorm;</v>
      </c>
    </row>
    <row r="173" spans="1:30" ht="12" customHeight="1" x14ac:dyDescent="0.2">
      <c r="A173" s="5" t="s">
        <v>536</v>
      </c>
      <c r="B173" s="5"/>
      <c r="C173" s="5" t="s">
        <v>537</v>
      </c>
      <c r="D173" s="6" t="str">
        <f t="shared" si="28"/>
        <v>Click HGNC</v>
      </c>
      <c r="E173" s="7">
        <v>613129</v>
      </c>
      <c r="F173" s="6" t="str">
        <f t="shared" si="29"/>
        <v>Click OMIM</v>
      </c>
      <c r="G173" s="7" t="s">
        <v>538</v>
      </c>
      <c r="H173" s="5"/>
      <c r="I173" s="5"/>
      <c r="J173" s="5"/>
      <c r="K173" s="5"/>
      <c r="L173" s="5" t="s">
        <v>22</v>
      </c>
      <c r="M173" s="5" t="s">
        <v>22</v>
      </c>
      <c r="N173" s="5"/>
      <c r="O173" s="5"/>
      <c r="P173" s="5"/>
      <c r="Q173" s="5"/>
      <c r="R173" s="9"/>
      <c r="S173" s="1" t="str">
        <f t="shared" si="30"/>
        <v/>
      </c>
      <c r="T173" s="1" t="str">
        <f t="shared" si="31"/>
        <v/>
      </c>
      <c r="U173" s="1" t="str">
        <f t="shared" si="32"/>
        <v/>
      </c>
      <c r="V173" s="1" t="str">
        <f t="shared" si="33"/>
        <v>SyndrRetard;</v>
      </c>
      <c r="W173" s="1" t="str">
        <f t="shared" si="34"/>
        <v>RetardPlusCerebAbnorm;</v>
      </c>
      <c r="X173" s="1" t="str">
        <f t="shared" si="35"/>
        <v/>
      </c>
      <c r="Y173" s="1" t="str">
        <f t="shared" si="36"/>
        <v/>
      </c>
      <c r="Z173" s="1" t="str">
        <f t="shared" si="37"/>
        <v/>
      </c>
      <c r="AA173" s="1" t="str">
        <f t="shared" si="38"/>
        <v/>
      </c>
      <c r="AB173" s="1" t="str">
        <f t="shared" si="39"/>
        <v/>
      </c>
      <c r="AC173" s="1" t="str">
        <f t="shared" si="40"/>
        <v>Gene:CTC1&amp;HGNC:26169&amp;OMIM:613129&amp;UserInfo:Cerebroretinal microangiopathy with calcifications and cysts&amp;UserType:SyndrRetard;RetardPlusCerebAbnorm;</v>
      </c>
      <c r="AD173" s="1" t="str">
        <f t="shared" si="41"/>
        <v>SyndrRetard;RetardPlusCerebAbnorm;</v>
      </c>
    </row>
    <row r="174" spans="1:30" ht="12" customHeight="1" x14ac:dyDescent="0.2">
      <c r="A174" s="5" t="s">
        <v>539</v>
      </c>
      <c r="B174" s="5"/>
      <c r="C174" s="5" t="s">
        <v>540</v>
      </c>
      <c r="D174" s="6" t="str">
        <f t="shared" si="28"/>
        <v>Click HGNC</v>
      </c>
      <c r="E174" s="7">
        <v>604167</v>
      </c>
      <c r="F174" s="6" t="str">
        <f t="shared" si="29"/>
        <v>Click OMIM</v>
      </c>
      <c r="G174" s="7" t="s">
        <v>541</v>
      </c>
      <c r="H174" s="5" t="s">
        <v>283</v>
      </c>
      <c r="I174" s="5"/>
      <c r="J174" s="5"/>
      <c r="K174" s="5"/>
      <c r="L174" s="5" t="s">
        <v>22</v>
      </c>
      <c r="M174" s="5"/>
      <c r="N174" s="5"/>
      <c r="O174" s="5"/>
      <c r="P174" s="5"/>
      <c r="Q174" s="5"/>
      <c r="R174" s="9"/>
      <c r="S174" s="1" t="str">
        <f t="shared" si="30"/>
        <v/>
      </c>
      <c r="T174" s="1" t="str">
        <f t="shared" si="31"/>
        <v/>
      </c>
      <c r="U174" s="1" t="str">
        <f t="shared" si="32"/>
        <v/>
      </c>
      <c r="V174" s="1" t="str">
        <f t="shared" si="33"/>
        <v>SyndrRetard;</v>
      </c>
      <c r="W174" s="1" t="str">
        <f t="shared" si="34"/>
        <v/>
      </c>
      <c r="X174" s="1" t="str">
        <f t="shared" si="35"/>
        <v/>
      </c>
      <c r="Y174" s="1" t="str">
        <f t="shared" si="36"/>
        <v/>
      </c>
      <c r="Z174" s="1" t="str">
        <f t="shared" si="37"/>
        <v/>
      </c>
      <c r="AA174" s="1" t="str">
        <f t="shared" si="38"/>
        <v/>
      </c>
      <c r="AB174" s="1" t="str">
        <f t="shared" si="39"/>
        <v/>
      </c>
      <c r="AC174" s="1" t="str">
        <f t="shared" si="40"/>
        <v>Gene:CTCF&amp;HGNC:13723&amp;OMIM:604167&amp;UserInfo:Mental retardation, autosomal dominant 21&amp;UserType:SyndrRetard;</v>
      </c>
      <c r="AD174" s="1" t="str">
        <f t="shared" si="41"/>
        <v>SyndrRetard;</v>
      </c>
    </row>
    <row r="175" spans="1:30" ht="12" customHeight="1" x14ac:dyDescent="0.2">
      <c r="A175" s="5" t="s">
        <v>542</v>
      </c>
      <c r="B175" s="5"/>
      <c r="C175" s="5" t="s">
        <v>543</v>
      </c>
      <c r="D175" s="6" t="str">
        <f t="shared" si="28"/>
        <v>Click HGNC</v>
      </c>
      <c r="E175" s="7">
        <v>604927</v>
      </c>
      <c r="F175" s="6" t="str">
        <f t="shared" si="29"/>
        <v>Click OMIM</v>
      </c>
      <c r="G175" s="7" t="s">
        <v>544</v>
      </c>
      <c r="H175" s="5" t="s">
        <v>21</v>
      </c>
      <c r="I175" s="5"/>
      <c r="J175" s="5"/>
      <c r="K175" s="5"/>
      <c r="L175" s="5" t="s">
        <v>22</v>
      </c>
      <c r="M175" s="5"/>
      <c r="N175" s="5"/>
      <c r="O175" s="5"/>
      <c r="P175" s="5"/>
      <c r="Q175" s="5"/>
      <c r="R175" s="9"/>
      <c r="S175" s="1" t="str">
        <f t="shared" si="30"/>
        <v/>
      </c>
      <c r="T175" s="1" t="str">
        <f t="shared" si="31"/>
        <v/>
      </c>
      <c r="U175" s="1" t="str">
        <f t="shared" si="32"/>
        <v/>
      </c>
      <c r="V175" s="1" t="str">
        <f t="shared" si="33"/>
        <v>SyndrRetard;</v>
      </c>
      <c r="W175" s="1" t="str">
        <f t="shared" si="34"/>
        <v/>
      </c>
      <c r="X175" s="1" t="str">
        <f t="shared" si="35"/>
        <v/>
      </c>
      <c r="Y175" s="1" t="str">
        <f t="shared" si="36"/>
        <v/>
      </c>
      <c r="Z175" s="1" t="str">
        <f t="shared" si="37"/>
        <v/>
      </c>
      <c r="AA175" s="1" t="str">
        <f t="shared" si="38"/>
        <v/>
      </c>
      <c r="AB175" s="1" t="str">
        <f t="shared" si="39"/>
        <v/>
      </c>
      <c r="AC175" s="1" t="str">
        <f t="shared" si="40"/>
        <v>Gene:CTDP1&amp;HGNC:2498&amp;OMIM:604927&amp;UserInfo:Congenital cataracts, facial dysmorphism, and neuropathy&amp;UserType:SyndrRetard;</v>
      </c>
      <c r="AD175" s="1" t="str">
        <f t="shared" si="41"/>
        <v>SyndrRetard;</v>
      </c>
    </row>
    <row r="176" spans="1:30" ht="12" customHeight="1" x14ac:dyDescent="0.2">
      <c r="A176" s="5" t="s">
        <v>545</v>
      </c>
      <c r="B176" s="5"/>
      <c r="C176" s="5" t="s">
        <v>546</v>
      </c>
      <c r="D176" s="6" t="str">
        <f t="shared" si="28"/>
        <v>Click HGNC</v>
      </c>
      <c r="E176" s="7">
        <v>116806</v>
      </c>
      <c r="F176" s="6" t="str">
        <f t="shared" si="29"/>
        <v>Click OMIM</v>
      </c>
      <c r="G176" s="7" t="s">
        <v>547</v>
      </c>
      <c r="H176" s="5" t="s">
        <v>283</v>
      </c>
      <c r="I176" s="5"/>
      <c r="J176" s="5"/>
      <c r="K176" s="5" t="s">
        <v>22</v>
      </c>
      <c r="L176" s="5" t="s">
        <v>22</v>
      </c>
      <c r="M176" s="5"/>
      <c r="N176" s="5"/>
      <c r="O176" s="5"/>
      <c r="P176" s="5"/>
      <c r="Q176" s="5"/>
      <c r="R176" s="9"/>
      <c r="S176" s="1" t="str">
        <f t="shared" si="30"/>
        <v/>
      </c>
      <c r="T176" s="1" t="str">
        <f t="shared" si="31"/>
        <v/>
      </c>
      <c r="U176" s="1" t="str">
        <f t="shared" si="32"/>
        <v>NonSyndrRetard;</v>
      </c>
      <c r="V176" s="1" t="str">
        <f t="shared" si="33"/>
        <v>SyndrRetard;</v>
      </c>
      <c r="W176" s="1" t="str">
        <f t="shared" si="34"/>
        <v/>
      </c>
      <c r="X176" s="1" t="str">
        <f t="shared" si="35"/>
        <v/>
      </c>
      <c r="Y176" s="1" t="str">
        <f t="shared" si="36"/>
        <v/>
      </c>
      <c r="Z176" s="1" t="str">
        <f t="shared" si="37"/>
        <v/>
      </c>
      <c r="AA176" s="1" t="str">
        <f t="shared" si="38"/>
        <v/>
      </c>
      <c r="AB176" s="1" t="str">
        <f t="shared" si="39"/>
        <v/>
      </c>
      <c r="AC176" s="1" t="str">
        <f t="shared" si="40"/>
        <v>Gene:CTNNB1&amp;HGNC:2514&amp;OMIM:116806&amp;UserInfo:Colorectal cancer, somatic ; Hepatocellular carcinoma, somatic ; Mental retardation, autosomal dominant 19 ; Ovarian cancer, somatic ; Pilomatricoma, somatic&amp;UserType:NonSyndrRetard;SyndrRetard;</v>
      </c>
      <c r="AD176" s="1" t="str">
        <f t="shared" si="41"/>
        <v>NonSyndrRetard;SyndrRetard;</v>
      </c>
    </row>
    <row r="177" spans="1:30" ht="12" customHeight="1" x14ac:dyDescent="0.2">
      <c r="A177" s="5" t="s">
        <v>548</v>
      </c>
      <c r="B177" s="5"/>
      <c r="C177" s="5" t="s">
        <v>549</v>
      </c>
      <c r="D177" s="6" t="str">
        <f t="shared" si="28"/>
        <v>Click HGNC</v>
      </c>
      <c r="E177" s="7">
        <v>601045</v>
      </c>
      <c r="F177" s="6" t="str">
        <f t="shared" si="29"/>
        <v>Click OMIM</v>
      </c>
      <c r="G177" s="7" t="s">
        <v>20</v>
      </c>
      <c r="H177" s="5" t="s">
        <v>21</v>
      </c>
      <c r="I177" s="5"/>
      <c r="J177" s="5"/>
      <c r="K177" s="5"/>
      <c r="L177" s="5"/>
      <c r="M177" s="5"/>
      <c r="N177" s="5"/>
      <c r="O177" s="5"/>
      <c r="P177" s="5"/>
      <c r="Q177" s="5"/>
      <c r="R177" s="9"/>
      <c r="S177" s="1" t="str">
        <f t="shared" si="30"/>
        <v/>
      </c>
      <c r="T177" s="1" t="str">
        <f t="shared" si="31"/>
        <v/>
      </c>
      <c r="U177" s="1" t="str">
        <f t="shared" si="32"/>
        <v/>
      </c>
      <c r="V177" s="1" t="str">
        <f t="shared" si="33"/>
        <v/>
      </c>
      <c r="W177" s="1" t="str">
        <f t="shared" si="34"/>
        <v/>
      </c>
      <c r="X177" s="1" t="str">
        <f t="shared" si="35"/>
        <v/>
      </c>
      <c r="Y177" s="1" t="str">
        <f t="shared" si="36"/>
        <v/>
      </c>
      <c r="Z177" s="1" t="str">
        <f t="shared" si="37"/>
        <v/>
      </c>
      <c r="AA177" s="1" t="str">
        <f t="shared" si="38"/>
        <v/>
      </c>
      <c r="AB177" s="1" t="str">
        <f t="shared" si="39"/>
        <v/>
      </c>
      <c r="AC177" s="1" t="str">
        <f t="shared" si="40"/>
        <v>Gene:CTNND1&amp;HGNC:2515&amp;OMIM:601045&amp;UserInfo:No OMIM phenotype&amp;UserType:</v>
      </c>
      <c r="AD177" s="1" t="str">
        <f t="shared" si="41"/>
        <v/>
      </c>
    </row>
    <row r="178" spans="1:30" ht="12" customHeight="1" x14ac:dyDescent="0.2">
      <c r="A178" s="5" t="s">
        <v>550</v>
      </c>
      <c r="B178" s="5"/>
      <c r="C178" s="5" t="s">
        <v>551</v>
      </c>
      <c r="D178" s="6" t="str">
        <f t="shared" si="28"/>
        <v>Click HGNC</v>
      </c>
      <c r="E178" s="7">
        <v>613111</v>
      </c>
      <c r="F178" s="6" t="str">
        <f t="shared" si="29"/>
        <v>Click OMIM</v>
      </c>
      <c r="G178" s="7" t="s">
        <v>552</v>
      </c>
      <c r="H178" s="5" t="s">
        <v>21</v>
      </c>
      <c r="I178" s="5"/>
      <c r="J178" s="5"/>
      <c r="K178" s="5"/>
      <c r="L178" s="8" t="s">
        <v>29</v>
      </c>
      <c r="M178" s="5"/>
      <c r="N178" s="8" t="s">
        <v>29</v>
      </c>
      <c r="O178" s="5" t="s">
        <v>22</v>
      </c>
      <c r="P178" s="5"/>
      <c r="Q178" s="5"/>
      <c r="R178" s="9"/>
      <c r="S178" s="1" t="str">
        <f t="shared" si="30"/>
        <v/>
      </c>
      <c r="T178" s="1" t="str">
        <f t="shared" si="31"/>
        <v/>
      </c>
      <c r="U178" s="1" t="str">
        <f t="shared" si="32"/>
        <v/>
      </c>
      <c r="V178" s="1" t="str">
        <f t="shared" si="33"/>
        <v>SyndrRetard;</v>
      </c>
      <c r="W178" s="1" t="str">
        <f t="shared" si="34"/>
        <v/>
      </c>
      <c r="X178" s="1" t="str">
        <f t="shared" si="35"/>
        <v>Encephalo;</v>
      </c>
      <c r="Y178" s="1" t="str">
        <f t="shared" si="36"/>
        <v>Metabolism;</v>
      </c>
      <c r="Z178" s="1" t="str">
        <f t="shared" si="37"/>
        <v/>
      </c>
      <c r="AA178" s="1" t="str">
        <f t="shared" si="38"/>
        <v/>
      </c>
      <c r="AB178" s="1" t="str">
        <f t="shared" si="39"/>
        <v/>
      </c>
      <c r="AC178" s="1" t="str">
        <f t="shared" si="40"/>
        <v>Gene:CTSA&amp;HGNC:9251&amp;OMIM:613111&amp;UserInfo:Galactosialidosis&amp;UserType:SyndrRetard;Encephalo;Metabolism;</v>
      </c>
      <c r="AD178" s="1" t="str">
        <f t="shared" si="41"/>
        <v>SyndrRetard;Encephalo;Metabolism;</v>
      </c>
    </row>
    <row r="179" spans="1:30" ht="12" customHeight="1" x14ac:dyDescent="0.2">
      <c r="A179" s="5" t="s">
        <v>553</v>
      </c>
      <c r="B179" s="5"/>
      <c r="C179" s="5" t="s">
        <v>554</v>
      </c>
      <c r="D179" s="6" t="str">
        <f t="shared" si="28"/>
        <v>Click HGNC</v>
      </c>
      <c r="E179" s="7">
        <v>116840</v>
      </c>
      <c r="F179" s="6" t="str">
        <f t="shared" si="29"/>
        <v>Click OMIM</v>
      </c>
      <c r="G179" s="7" t="s">
        <v>555</v>
      </c>
      <c r="H179" s="5" t="s">
        <v>21</v>
      </c>
      <c r="I179" s="5"/>
      <c r="J179" s="5"/>
      <c r="K179" s="5"/>
      <c r="L179" s="8" t="s">
        <v>29</v>
      </c>
      <c r="M179" s="5"/>
      <c r="N179" s="8" t="s">
        <v>29</v>
      </c>
      <c r="O179" s="5" t="s">
        <v>22</v>
      </c>
      <c r="P179" s="5"/>
      <c r="Q179" s="5"/>
      <c r="R179" s="9"/>
      <c r="S179" s="1" t="str">
        <f t="shared" si="30"/>
        <v/>
      </c>
      <c r="T179" s="1" t="str">
        <f t="shared" si="31"/>
        <v/>
      </c>
      <c r="U179" s="1" t="str">
        <f t="shared" si="32"/>
        <v/>
      </c>
      <c r="V179" s="1" t="str">
        <f t="shared" si="33"/>
        <v>SyndrRetard;</v>
      </c>
      <c r="W179" s="1" t="str">
        <f t="shared" si="34"/>
        <v/>
      </c>
      <c r="X179" s="1" t="str">
        <f t="shared" si="35"/>
        <v>Encephalo;</v>
      </c>
      <c r="Y179" s="1" t="str">
        <f t="shared" si="36"/>
        <v>Metabolism;</v>
      </c>
      <c r="Z179" s="1" t="str">
        <f t="shared" si="37"/>
        <v/>
      </c>
      <c r="AA179" s="1" t="str">
        <f t="shared" si="38"/>
        <v/>
      </c>
      <c r="AB179" s="1" t="str">
        <f t="shared" si="39"/>
        <v/>
      </c>
      <c r="AC179" s="1" t="str">
        <f t="shared" si="40"/>
        <v>Gene:CTSD&amp;HGNC:2529&amp;OMIM:116840&amp;UserInfo:Ceroid lipofuscinosis, neuronal, 10&amp;UserType:SyndrRetard;Encephalo;Metabolism;</v>
      </c>
      <c r="AD179" s="1" t="str">
        <f t="shared" si="41"/>
        <v>SyndrRetard;Encephalo;Metabolism;</v>
      </c>
    </row>
    <row r="180" spans="1:30" ht="12" customHeight="1" x14ac:dyDescent="0.2">
      <c r="A180" s="5" t="s">
        <v>556</v>
      </c>
      <c r="B180" s="5"/>
      <c r="C180" s="5" t="s">
        <v>557</v>
      </c>
      <c r="D180" s="6" t="str">
        <f t="shared" si="28"/>
        <v>Click HGNC</v>
      </c>
      <c r="E180" s="7">
        <v>609772</v>
      </c>
      <c r="F180" s="6" t="str">
        <f t="shared" si="29"/>
        <v>Click OMIM</v>
      </c>
      <c r="G180" s="7" t="s">
        <v>20</v>
      </c>
      <c r="H180" s="5" t="s">
        <v>21</v>
      </c>
      <c r="I180" s="5"/>
      <c r="J180" s="5"/>
      <c r="K180" s="5"/>
      <c r="L180" s="5"/>
      <c r="M180" s="5"/>
      <c r="N180" s="5"/>
      <c r="O180" s="5"/>
      <c r="P180" s="5"/>
      <c r="Q180" s="5"/>
      <c r="R180" s="9"/>
      <c r="S180" s="1" t="str">
        <f t="shared" si="30"/>
        <v/>
      </c>
      <c r="T180" s="1" t="str">
        <f t="shared" si="31"/>
        <v/>
      </c>
      <c r="U180" s="1" t="str">
        <f t="shared" si="32"/>
        <v/>
      </c>
      <c r="V180" s="1" t="str">
        <f t="shared" si="33"/>
        <v/>
      </c>
      <c r="W180" s="1" t="str">
        <f t="shared" si="34"/>
        <v/>
      </c>
      <c r="X180" s="1" t="str">
        <f t="shared" si="35"/>
        <v/>
      </c>
      <c r="Y180" s="1" t="str">
        <f t="shared" si="36"/>
        <v/>
      </c>
      <c r="Z180" s="1" t="str">
        <f t="shared" si="37"/>
        <v/>
      </c>
      <c r="AA180" s="1" t="str">
        <f t="shared" si="38"/>
        <v/>
      </c>
      <c r="AB180" s="1" t="str">
        <f t="shared" si="39"/>
        <v/>
      </c>
      <c r="AC180" s="1" t="str">
        <f t="shared" si="40"/>
        <v>Gene:CTTNBP2&amp;HGNC:15679&amp;OMIM:609772&amp;UserInfo:No OMIM phenotype&amp;UserType:</v>
      </c>
      <c r="AD180" s="1" t="str">
        <f t="shared" si="41"/>
        <v/>
      </c>
    </row>
    <row r="181" spans="1:30" ht="12" customHeight="1" x14ac:dyDescent="0.2">
      <c r="A181" s="5" t="s">
        <v>558</v>
      </c>
      <c r="B181" s="5"/>
      <c r="C181" s="5" t="s">
        <v>559</v>
      </c>
      <c r="D181" s="6" t="str">
        <f t="shared" si="28"/>
        <v>Click HGNC</v>
      </c>
      <c r="E181" s="7">
        <v>300304</v>
      </c>
      <c r="F181" s="6" t="str">
        <f t="shared" si="29"/>
        <v>Click OMIM</v>
      </c>
      <c r="G181" s="7" t="s">
        <v>560</v>
      </c>
      <c r="H181" s="5" t="s">
        <v>21</v>
      </c>
      <c r="I181" s="5"/>
      <c r="J181" s="5"/>
      <c r="K181" s="5" t="s">
        <v>22</v>
      </c>
      <c r="L181" s="5" t="s">
        <v>22</v>
      </c>
      <c r="M181" s="5"/>
      <c r="N181" s="5"/>
      <c r="O181" s="5"/>
      <c r="P181" s="5"/>
      <c r="Q181" s="5"/>
      <c r="R181" s="9"/>
      <c r="S181" s="1" t="str">
        <f t="shared" si="30"/>
        <v/>
      </c>
      <c r="T181" s="1" t="str">
        <f t="shared" si="31"/>
        <v/>
      </c>
      <c r="U181" s="1" t="str">
        <f t="shared" si="32"/>
        <v>NonSyndrRetard;</v>
      </c>
      <c r="V181" s="1" t="str">
        <f t="shared" si="33"/>
        <v>SyndrRetard;</v>
      </c>
      <c r="W181" s="1" t="str">
        <f t="shared" si="34"/>
        <v/>
      </c>
      <c r="X181" s="1" t="str">
        <f t="shared" si="35"/>
        <v/>
      </c>
      <c r="Y181" s="1" t="str">
        <f t="shared" si="36"/>
        <v/>
      </c>
      <c r="Z181" s="1" t="str">
        <f t="shared" si="37"/>
        <v/>
      </c>
      <c r="AA181" s="1" t="str">
        <f t="shared" si="38"/>
        <v/>
      </c>
      <c r="AB181" s="1" t="str">
        <f t="shared" si="39"/>
        <v/>
      </c>
      <c r="AC181" s="1" t="str">
        <f t="shared" si="40"/>
        <v>Gene:CUL4B&amp;HGNC:2555&amp;OMIM:300304&amp;UserInfo:Mental retardation, X-linked, syndromic 15 (Cabezas type)&amp;UserType:NonSyndrRetard;SyndrRetard;</v>
      </c>
      <c r="AD181" s="1" t="str">
        <f t="shared" si="41"/>
        <v>NonSyndrRetard;SyndrRetard;</v>
      </c>
    </row>
    <row r="182" spans="1:30" ht="12" customHeight="1" x14ac:dyDescent="0.2">
      <c r="A182" s="5" t="s">
        <v>561</v>
      </c>
      <c r="B182" s="5"/>
      <c r="C182" s="5" t="s">
        <v>562</v>
      </c>
      <c r="D182" s="6" t="str">
        <f t="shared" si="28"/>
        <v>Click HGNC</v>
      </c>
      <c r="E182" s="7">
        <v>609186</v>
      </c>
      <c r="F182" s="6" t="str">
        <f t="shared" si="29"/>
        <v>Click OMIM</v>
      </c>
      <c r="G182" s="7" t="s">
        <v>563</v>
      </c>
      <c r="H182" s="5" t="s">
        <v>21</v>
      </c>
      <c r="I182" s="5"/>
      <c r="J182" s="5"/>
      <c r="K182" s="5"/>
      <c r="L182" s="5"/>
      <c r="M182" s="5"/>
      <c r="N182" s="8" t="s">
        <v>29</v>
      </c>
      <c r="O182" s="5" t="s">
        <v>22</v>
      </c>
      <c r="P182" s="5"/>
      <c r="Q182" s="5"/>
      <c r="R182" s="10" t="s">
        <v>29</v>
      </c>
      <c r="S182" s="1" t="str">
        <f t="shared" si="30"/>
        <v/>
      </c>
      <c r="T182" s="1" t="str">
        <f t="shared" si="31"/>
        <v/>
      </c>
      <c r="U182" s="1" t="str">
        <f t="shared" si="32"/>
        <v/>
      </c>
      <c r="V182" s="1" t="str">
        <f t="shared" si="33"/>
        <v/>
      </c>
      <c r="W182" s="1" t="str">
        <f t="shared" si="34"/>
        <v/>
      </c>
      <c r="X182" s="1" t="str">
        <f t="shared" si="35"/>
        <v>Encephalo;</v>
      </c>
      <c r="Y182" s="1" t="str">
        <f t="shared" si="36"/>
        <v>Metabolism;</v>
      </c>
      <c r="Z182" s="1" t="str">
        <f t="shared" si="37"/>
        <v/>
      </c>
      <c r="AA182" s="1" t="str">
        <f t="shared" si="38"/>
        <v/>
      </c>
      <c r="AB182" s="1" t="str">
        <f t="shared" si="39"/>
        <v>Neuro;</v>
      </c>
      <c r="AC182" s="1" t="str">
        <f t="shared" si="40"/>
        <v>Gene:D2HGDH&amp;HGNC:28358&amp;OMIM:609186&amp;UserInfo:D-2-hydroxyglutaric aciduria&amp;UserType:Encephalo;Metabolism;Neuro;</v>
      </c>
      <c r="AD182" s="1" t="str">
        <f t="shared" si="41"/>
        <v>Encephalo;Metabolism;Neuro;</v>
      </c>
    </row>
    <row r="183" spans="1:30" ht="12" customHeight="1" x14ac:dyDescent="0.2">
      <c r="A183" s="5" t="s">
        <v>564</v>
      </c>
      <c r="B183" s="5"/>
      <c r="C183" s="5" t="s">
        <v>565</v>
      </c>
      <c r="D183" s="6" t="str">
        <f t="shared" si="28"/>
        <v>Click HGNC</v>
      </c>
      <c r="E183" s="7">
        <v>610956</v>
      </c>
      <c r="F183" s="6" t="str">
        <f t="shared" si="29"/>
        <v>Click OMIM</v>
      </c>
      <c r="G183" s="7" t="s">
        <v>566</v>
      </c>
      <c r="H183" s="5" t="s">
        <v>21</v>
      </c>
      <c r="I183" s="5"/>
      <c r="J183" s="5"/>
      <c r="K183" s="5"/>
      <c r="L183" s="5" t="s">
        <v>22</v>
      </c>
      <c r="M183" s="5" t="s">
        <v>22</v>
      </c>
      <c r="N183" s="5"/>
      <c r="O183" s="5"/>
      <c r="P183" s="5"/>
      <c r="Q183" s="5"/>
      <c r="R183" s="9" t="s">
        <v>22</v>
      </c>
      <c r="S183" s="1" t="str">
        <f t="shared" si="30"/>
        <v/>
      </c>
      <c r="T183" s="1" t="str">
        <f t="shared" si="31"/>
        <v/>
      </c>
      <c r="U183" s="1" t="str">
        <f t="shared" si="32"/>
        <v/>
      </c>
      <c r="V183" s="1" t="str">
        <f t="shared" si="33"/>
        <v>SyndrRetard;</v>
      </c>
      <c r="W183" s="1" t="str">
        <f t="shared" si="34"/>
        <v>RetardPlusCerebAbnorm;</v>
      </c>
      <c r="X183" s="1" t="str">
        <f t="shared" si="35"/>
        <v/>
      </c>
      <c r="Y183" s="1" t="str">
        <f t="shared" si="36"/>
        <v/>
      </c>
      <c r="Z183" s="1" t="str">
        <f t="shared" si="37"/>
        <v/>
      </c>
      <c r="AA183" s="1" t="str">
        <f t="shared" si="38"/>
        <v/>
      </c>
      <c r="AB183" s="1" t="str">
        <f t="shared" si="39"/>
        <v>Neuro;</v>
      </c>
      <c r="AC183" s="1" t="str">
        <f t="shared" si="40"/>
        <v>Gene:DARS2&amp;HGNC:25538&amp;OMIM:610956&amp;UserInfo:Leukoencephalopathy with brain stem and spinal cord involvement and lactate elevation&amp;UserType:SyndrRetard;RetardPlusCerebAbnorm;Neuro;</v>
      </c>
      <c r="AD183" s="1" t="str">
        <f t="shared" si="41"/>
        <v>SyndrRetard;RetardPlusCerebAbnorm;Neuro;</v>
      </c>
    </row>
    <row r="184" spans="1:30" ht="12" customHeight="1" x14ac:dyDescent="0.2">
      <c r="A184" s="5" t="s">
        <v>567</v>
      </c>
      <c r="B184" s="5"/>
      <c r="C184" s="5" t="s">
        <v>568</v>
      </c>
      <c r="D184" s="6" t="str">
        <f t="shared" si="28"/>
        <v>Click HGNC</v>
      </c>
      <c r="E184" s="7">
        <v>248610</v>
      </c>
      <c r="F184" s="6" t="str">
        <f t="shared" si="29"/>
        <v>Click OMIM</v>
      </c>
      <c r="G184" s="7" t="s">
        <v>569</v>
      </c>
      <c r="H184" s="5" t="s">
        <v>21</v>
      </c>
      <c r="I184" s="5"/>
      <c r="J184" s="5"/>
      <c r="K184" s="5"/>
      <c r="L184" s="5"/>
      <c r="M184" s="5"/>
      <c r="N184" s="5"/>
      <c r="O184" s="5" t="s">
        <v>22</v>
      </c>
      <c r="P184" s="5"/>
      <c r="Q184" s="5"/>
      <c r="R184" s="9"/>
      <c r="S184" s="1" t="str">
        <f t="shared" si="30"/>
        <v/>
      </c>
      <c r="T184" s="1" t="str">
        <f t="shared" si="31"/>
        <v/>
      </c>
      <c r="U184" s="1" t="str">
        <f t="shared" si="32"/>
        <v/>
      </c>
      <c r="V184" s="1" t="str">
        <f t="shared" si="33"/>
        <v/>
      </c>
      <c r="W184" s="1" t="str">
        <f t="shared" si="34"/>
        <v/>
      </c>
      <c r="X184" s="1" t="str">
        <f t="shared" si="35"/>
        <v/>
      </c>
      <c r="Y184" s="1" t="str">
        <f t="shared" si="36"/>
        <v>Metabolism;</v>
      </c>
      <c r="Z184" s="1" t="str">
        <f t="shared" si="37"/>
        <v/>
      </c>
      <c r="AA184" s="1" t="str">
        <f t="shared" si="38"/>
        <v/>
      </c>
      <c r="AB184" s="1" t="str">
        <f t="shared" si="39"/>
        <v/>
      </c>
      <c r="AC184" s="1" t="str">
        <f t="shared" si="40"/>
        <v>Gene:DBT&amp;HGNC:2698&amp;OMIM:248610&amp;UserInfo:Maple syrup urine disease, type II&amp;UserType:Metabolism;</v>
      </c>
      <c r="AD184" s="1" t="str">
        <f t="shared" si="41"/>
        <v>Metabolism;</v>
      </c>
    </row>
    <row r="185" spans="1:30" ht="12" customHeight="1" x14ac:dyDescent="0.2">
      <c r="A185" s="5" t="s">
        <v>570</v>
      </c>
      <c r="B185" s="5"/>
      <c r="C185" s="5" t="s">
        <v>571</v>
      </c>
      <c r="D185" s="6" t="str">
        <f t="shared" si="28"/>
        <v>Click HGNC</v>
      </c>
      <c r="E185" s="7">
        <v>612515</v>
      </c>
      <c r="F185" s="6" t="str">
        <f t="shared" si="29"/>
        <v>Click OMIM</v>
      </c>
      <c r="G185" s="7" t="s">
        <v>572</v>
      </c>
      <c r="H185" s="5" t="s">
        <v>21</v>
      </c>
      <c r="I185" s="5"/>
      <c r="J185" s="5"/>
      <c r="K185" s="5"/>
      <c r="L185" s="5" t="s">
        <v>22</v>
      </c>
      <c r="M185" s="5"/>
      <c r="N185" s="5"/>
      <c r="O185" s="5"/>
      <c r="P185" s="5"/>
      <c r="Q185" s="5"/>
      <c r="R185" s="9"/>
      <c r="S185" s="1" t="str">
        <f t="shared" si="30"/>
        <v/>
      </c>
      <c r="T185" s="1" t="str">
        <f t="shared" si="31"/>
        <v/>
      </c>
      <c r="U185" s="1" t="str">
        <f t="shared" si="32"/>
        <v/>
      </c>
      <c r="V185" s="1" t="str">
        <f t="shared" si="33"/>
        <v>SyndrRetard;</v>
      </c>
      <c r="W185" s="1" t="str">
        <f t="shared" si="34"/>
        <v/>
      </c>
      <c r="X185" s="1" t="str">
        <f t="shared" si="35"/>
        <v/>
      </c>
      <c r="Y185" s="1" t="str">
        <f t="shared" si="36"/>
        <v/>
      </c>
      <c r="Z185" s="1" t="str">
        <f t="shared" si="37"/>
        <v/>
      </c>
      <c r="AA185" s="1" t="str">
        <f t="shared" si="38"/>
        <v/>
      </c>
      <c r="AB185" s="1" t="str">
        <f t="shared" si="39"/>
        <v/>
      </c>
      <c r="AC185" s="1" t="str">
        <f t="shared" si="40"/>
        <v>Gene:DCAF17&amp;HGNC:25784&amp;OMIM:612515&amp;UserInfo:Woodhouse-Sakati syndrome&amp;UserType:SyndrRetard;</v>
      </c>
      <c r="AD185" s="1" t="str">
        <f t="shared" si="41"/>
        <v>SyndrRetard;</v>
      </c>
    </row>
    <row r="186" spans="1:30" ht="12" customHeight="1" x14ac:dyDescent="0.2">
      <c r="A186" s="5" t="s">
        <v>573</v>
      </c>
      <c r="B186" s="5"/>
      <c r="C186" s="5" t="s">
        <v>574</v>
      </c>
      <c r="D186" s="6" t="str">
        <f t="shared" si="28"/>
        <v>Click HGNC</v>
      </c>
      <c r="E186" s="7">
        <v>610534</v>
      </c>
      <c r="F186" s="6" t="str">
        <f t="shared" si="29"/>
        <v>Click OMIM</v>
      </c>
      <c r="G186" s="7" t="s">
        <v>575</v>
      </c>
      <c r="H186" s="5" t="s">
        <v>21</v>
      </c>
      <c r="I186" s="5"/>
      <c r="J186" s="5"/>
      <c r="K186" s="5"/>
      <c r="L186" s="5" t="s">
        <v>22</v>
      </c>
      <c r="M186" s="5"/>
      <c r="N186" s="5"/>
      <c r="O186" s="5"/>
      <c r="P186" s="5"/>
      <c r="Q186" s="5"/>
      <c r="R186" s="9"/>
      <c r="S186" s="1" t="str">
        <f t="shared" si="30"/>
        <v/>
      </c>
      <c r="T186" s="1" t="str">
        <f t="shared" si="31"/>
        <v/>
      </c>
      <c r="U186" s="1" t="str">
        <f t="shared" si="32"/>
        <v/>
      </c>
      <c r="V186" s="1" t="str">
        <f t="shared" si="33"/>
        <v>SyndrRetard;</v>
      </c>
      <c r="W186" s="1" t="str">
        <f t="shared" si="34"/>
        <v/>
      </c>
      <c r="X186" s="1" t="str">
        <f t="shared" si="35"/>
        <v/>
      </c>
      <c r="Y186" s="1" t="str">
        <f t="shared" si="36"/>
        <v/>
      </c>
      <c r="Z186" s="1" t="str">
        <f t="shared" si="37"/>
        <v/>
      </c>
      <c r="AA186" s="1" t="str">
        <f t="shared" si="38"/>
        <v/>
      </c>
      <c r="AB186" s="1" t="str">
        <f t="shared" si="39"/>
        <v/>
      </c>
      <c r="AC186" s="1" t="str">
        <f t="shared" si="40"/>
        <v>Gene:DCPS&amp;HGNC:29812&amp;OMIM:610534&amp;UserInfo:Al-Raqad syndrome&amp;UserType:SyndrRetard;</v>
      </c>
      <c r="AD186" s="1" t="str">
        <f t="shared" si="41"/>
        <v>SyndrRetard;</v>
      </c>
    </row>
    <row r="187" spans="1:30" ht="12" customHeight="1" x14ac:dyDescent="0.2">
      <c r="A187" s="5" t="s">
        <v>576</v>
      </c>
      <c r="B187" s="5"/>
      <c r="C187" s="5" t="s">
        <v>577</v>
      </c>
      <c r="D187" s="6" t="str">
        <f t="shared" si="28"/>
        <v>Click HGNC</v>
      </c>
      <c r="E187" s="7">
        <v>300121</v>
      </c>
      <c r="F187" s="6" t="str">
        <f t="shared" si="29"/>
        <v>Click OMIM</v>
      </c>
      <c r="G187" s="7" t="s">
        <v>578</v>
      </c>
      <c r="H187" s="5" t="s">
        <v>21</v>
      </c>
      <c r="I187" s="5"/>
      <c r="J187" s="5"/>
      <c r="K187" s="5"/>
      <c r="L187" s="5" t="s">
        <v>22</v>
      </c>
      <c r="M187" s="5" t="s">
        <v>22</v>
      </c>
      <c r="N187" s="5"/>
      <c r="O187" s="5"/>
      <c r="P187" s="5"/>
      <c r="Q187" s="5"/>
      <c r="R187" s="9"/>
      <c r="S187" s="1" t="str">
        <f t="shared" si="30"/>
        <v/>
      </c>
      <c r="T187" s="1" t="str">
        <f t="shared" si="31"/>
        <v/>
      </c>
      <c r="U187" s="1" t="str">
        <f t="shared" si="32"/>
        <v/>
      </c>
      <c r="V187" s="1" t="str">
        <f t="shared" si="33"/>
        <v>SyndrRetard;</v>
      </c>
      <c r="W187" s="1" t="str">
        <f t="shared" si="34"/>
        <v>RetardPlusCerebAbnorm;</v>
      </c>
      <c r="X187" s="1" t="str">
        <f t="shared" si="35"/>
        <v/>
      </c>
      <c r="Y187" s="1" t="str">
        <f t="shared" si="36"/>
        <v/>
      </c>
      <c r="Z187" s="1" t="str">
        <f t="shared" si="37"/>
        <v/>
      </c>
      <c r="AA187" s="1" t="str">
        <f t="shared" si="38"/>
        <v/>
      </c>
      <c r="AB187" s="1" t="str">
        <f t="shared" si="39"/>
        <v/>
      </c>
      <c r="AC187" s="1" t="str">
        <f t="shared" si="40"/>
        <v>Gene:DCX&amp;HGNC:2714&amp;OMIM:300121&amp;UserInfo:Lissencephaly, X-linked ; Subcortical laminal heteropia, X-linked&amp;UserType:SyndrRetard;RetardPlusCerebAbnorm;</v>
      </c>
      <c r="AD187" s="1" t="str">
        <f t="shared" si="41"/>
        <v>SyndrRetard;RetardPlusCerebAbnorm;</v>
      </c>
    </row>
    <row r="188" spans="1:30" ht="12" customHeight="1" x14ac:dyDescent="0.2">
      <c r="A188" s="5" t="s">
        <v>579</v>
      </c>
      <c r="B188" s="5"/>
      <c r="C188" s="5" t="s">
        <v>580</v>
      </c>
      <c r="D188" s="6" t="str">
        <f t="shared" si="28"/>
        <v>Click HGNC</v>
      </c>
      <c r="E188" s="7">
        <v>615003</v>
      </c>
      <c r="F188" s="6" t="str">
        <f t="shared" si="29"/>
        <v>Click OMIM</v>
      </c>
      <c r="G188" s="7" t="s">
        <v>581</v>
      </c>
      <c r="H188" s="5" t="s">
        <v>21</v>
      </c>
      <c r="I188" s="5"/>
      <c r="J188" s="5"/>
      <c r="K188" s="5"/>
      <c r="L188" s="5" t="s">
        <v>22</v>
      </c>
      <c r="M188" s="5" t="s">
        <v>22</v>
      </c>
      <c r="N188" s="5"/>
      <c r="O188" s="5"/>
      <c r="P188" s="5"/>
      <c r="Q188" s="5"/>
      <c r="R188" s="9" t="s">
        <v>22</v>
      </c>
      <c r="S188" s="1" t="str">
        <f t="shared" si="30"/>
        <v/>
      </c>
      <c r="T188" s="1" t="str">
        <f t="shared" si="31"/>
        <v/>
      </c>
      <c r="U188" s="1" t="str">
        <f t="shared" si="32"/>
        <v/>
      </c>
      <c r="V188" s="1" t="str">
        <f t="shared" si="33"/>
        <v>SyndrRetard;</v>
      </c>
      <c r="W188" s="1" t="str">
        <f t="shared" si="34"/>
        <v>RetardPlusCerebAbnorm;</v>
      </c>
      <c r="X188" s="1" t="str">
        <f t="shared" si="35"/>
        <v/>
      </c>
      <c r="Y188" s="1" t="str">
        <f t="shared" si="36"/>
        <v/>
      </c>
      <c r="Z188" s="1" t="str">
        <f t="shared" si="37"/>
        <v/>
      </c>
      <c r="AA188" s="1" t="str">
        <f t="shared" si="38"/>
        <v/>
      </c>
      <c r="AB188" s="1" t="str">
        <f t="shared" si="39"/>
        <v>Neuro;</v>
      </c>
      <c r="AC188" s="1" t="str">
        <f t="shared" si="40"/>
        <v>Gene:DDHD2&amp;HGNC:29106&amp;OMIM:615003&amp;UserInfo:Spastic paraplegia 54, autosomal recessive&amp;UserType:SyndrRetard;RetardPlusCerebAbnorm;Neuro;</v>
      </c>
      <c r="AD188" s="1" t="str">
        <f t="shared" si="41"/>
        <v>SyndrRetard;RetardPlusCerebAbnorm;Neuro;</v>
      </c>
    </row>
    <row r="189" spans="1:30" ht="12" customHeight="1" x14ac:dyDescent="0.2">
      <c r="A189" s="5" t="s">
        <v>582</v>
      </c>
      <c r="B189" s="5"/>
      <c r="C189" s="5" t="s">
        <v>583</v>
      </c>
      <c r="D189" s="6" t="str">
        <f t="shared" si="28"/>
        <v>Click HGNC</v>
      </c>
      <c r="E189" s="7">
        <v>601150</v>
      </c>
      <c r="F189" s="6" t="str">
        <f t="shared" si="29"/>
        <v>Click OMIM</v>
      </c>
      <c r="G189" s="7" t="s">
        <v>584</v>
      </c>
      <c r="H189" s="5" t="s">
        <v>21</v>
      </c>
      <c r="I189" s="5"/>
      <c r="J189" s="5"/>
      <c r="K189" s="5"/>
      <c r="L189" s="5" t="s">
        <v>22</v>
      </c>
      <c r="M189" s="5"/>
      <c r="N189" s="5"/>
      <c r="O189" s="5"/>
      <c r="P189" s="5"/>
      <c r="Q189" s="5"/>
      <c r="R189" s="9"/>
      <c r="S189" s="1" t="str">
        <f t="shared" si="30"/>
        <v/>
      </c>
      <c r="T189" s="1" t="str">
        <f t="shared" si="31"/>
        <v/>
      </c>
      <c r="U189" s="1" t="str">
        <f t="shared" si="32"/>
        <v/>
      </c>
      <c r="V189" s="1" t="str">
        <f t="shared" si="33"/>
        <v>SyndrRetard;</v>
      </c>
      <c r="W189" s="1" t="str">
        <f t="shared" si="34"/>
        <v/>
      </c>
      <c r="X189" s="1" t="str">
        <f t="shared" si="35"/>
        <v/>
      </c>
      <c r="Y189" s="1" t="str">
        <f t="shared" si="36"/>
        <v/>
      </c>
      <c r="Z189" s="1" t="str">
        <f t="shared" si="37"/>
        <v/>
      </c>
      <c r="AA189" s="1" t="str">
        <f t="shared" si="38"/>
        <v/>
      </c>
      <c r="AB189" s="1" t="str">
        <f t="shared" si="39"/>
        <v/>
      </c>
      <c r="AC189" s="1" t="str">
        <f t="shared" si="40"/>
        <v>Gene:DDX11&amp;HGNC:2736&amp;OMIM:601150&amp;UserInfo:Warsaw breakage syndrome&amp;UserType:SyndrRetard;</v>
      </c>
      <c r="AD189" s="1" t="str">
        <f t="shared" si="41"/>
        <v>SyndrRetard;</v>
      </c>
    </row>
    <row r="190" spans="1:30" ht="12" customHeight="1" x14ac:dyDescent="0.2">
      <c r="A190" s="5" t="s">
        <v>585</v>
      </c>
      <c r="B190" s="5"/>
      <c r="C190" s="5" t="s">
        <v>586</v>
      </c>
      <c r="D190" s="6" t="str">
        <f t="shared" si="28"/>
        <v>Click HGNC</v>
      </c>
      <c r="E190" s="7">
        <v>300160</v>
      </c>
      <c r="F190" s="6" t="str">
        <f t="shared" si="29"/>
        <v>Click OMIM</v>
      </c>
      <c r="G190" s="7" t="s">
        <v>587</v>
      </c>
      <c r="H190" s="5" t="s">
        <v>21</v>
      </c>
      <c r="I190" s="5"/>
      <c r="J190" s="5"/>
      <c r="K190" s="5" t="s">
        <v>22</v>
      </c>
      <c r="L190" s="5" t="s">
        <v>22</v>
      </c>
      <c r="M190" s="5"/>
      <c r="N190" s="5"/>
      <c r="O190" s="5"/>
      <c r="P190" s="5"/>
      <c r="Q190" s="5"/>
      <c r="R190" s="9"/>
      <c r="S190" s="1" t="str">
        <f t="shared" si="30"/>
        <v/>
      </c>
      <c r="T190" s="1" t="str">
        <f t="shared" si="31"/>
        <v/>
      </c>
      <c r="U190" s="1" t="str">
        <f t="shared" si="32"/>
        <v>NonSyndrRetard;</v>
      </c>
      <c r="V190" s="1" t="str">
        <f t="shared" si="33"/>
        <v>SyndrRetard;</v>
      </c>
      <c r="W190" s="1" t="str">
        <f t="shared" si="34"/>
        <v/>
      </c>
      <c r="X190" s="1" t="str">
        <f t="shared" si="35"/>
        <v/>
      </c>
      <c r="Y190" s="1" t="str">
        <f t="shared" si="36"/>
        <v/>
      </c>
      <c r="Z190" s="1" t="str">
        <f t="shared" si="37"/>
        <v/>
      </c>
      <c r="AA190" s="1" t="str">
        <f t="shared" si="38"/>
        <v/>
      </c>
      <c r="AB190" s="1" t="str">
        <f t="shared" si="39"/>
        <v/>
      </c>
      <c r="AC190" s="1" t="str">
        <f t="shared" si="40"/>
        <v>Gene:DDX3X&amp;HGNC:2745&amp;OMIM:300160&amp;UserInfo:Mental retardation, X-linked 102&amp;UserType:NonSyndrRetard;SyndrRetard;</v>
      </c>
      <c r="AD190" s="1" t="str">
        <f t="shared" si="41"/>
        <v>NonSyndrRetard;SyndrRetard;</v>
      </c>
    </row>
    <row r="191" spans="1:30" ht="12" customHeight="1" x14ac:dyDescent="0.2">
      <c r="A191" s="5" t="s">
        <v>588</v>
      </c>
      <c r="B191" s="5"/>
      <c r="C191" s="5" t="s">
        <v>589</v>
      </c>
      <c r="D191" s="6" t="str">
        <f t="shared" si="28"/>
        <v>Click HGNC</v>
      </c>
      <c r="E191" s="7">
        <v>602635</v>
      </c>
      <c r="F191" s="6" t="str">
        <f t="shared" si="29"/>
        <v>Click OMIM</v>
      </c>
      <c r="G191" s="7" t="s">
        <v>590</v>
      </c>
      <c r="H191" s="5" t="s">
        <v>283</v>
      </c>
      <c r="I191" s="5"/>
      <c r="J191" s="5"/>
      <c r="K191" s="5" t="s">
        <v>22</v>
      </c>
      <c r="L191" s="5" t="s">
        <v>22</v>
      </c>
      <c r="M191" s="5"/>
      <c r="N191" s="5"/>
      <c r="O191" s="5"/>
      <c r="P191" s="5"/>
      <c r="Q191" s="5"/>
      <c r="R191" s="9" t="s">
        <v>22</v>
      </c>
      <c r="S191" s="1" t="str">
        <f t="shared" si="30"/>
        <v/>
      </c>
      <c r="T191" s="1" t="str">
        <f t="shared" si="31"/>
        <v/>
      </c>
      <c r="U191" s="1" t="str">
        <f t="shared" si="32"/>
        <v>NonSyndrRetard;</v>
      </c>
      <c r="V191" s="1" t="str">
        <f t="shared" si="33"/>
        <v>SyndrRetard;</v>
      </c>
      <c r="W191" s="1" t="str">
        <f t="shared" si="34"/>
        <v/>
      </c>
      <c r="X191" s="1" t="str">
        <f t="shared" si="35"/>
        <v/>
      </c>
      <c r="Y191" s="1" t="str">
        <f t="shared" si="36"/>
        <v/>
      </c>
      <c r="Z191" s="1" t="str">
        <f t="shared" si="37"/>
        <v/>
      </c>
      <c r="AA191" s="1" t="str">
        <f t="shared" si="38"/>
        <v/>
      </c>
      <c r="AB191" s="1" t="str">
        <f t="shared" si="39"/>
        <v>Neuro;</v>
      </c>
      <c r="AC191" s="1" t="str">
        <f t="shared" si="40"/>
        <v>Gene:DEAF1&amp;HGNC:14677&amp;OMIM:602635&amp;UserInfo:Mental retardation, autosomal dominant 24&amp;UserType:NonSyndrRetard;SyndrRetard;Neuro;</v>
      </c>
      <c r="AD191" s="1" t="str">
        <f t="shared" si="41"/>
        <v>NonSyndrRetard;SyndrRetard;Neuro;</v>
      </c>
    </row>
    <row r="192" spans="1:30" ht="12" customHeight="1" x14ac:dyDescent="0.2">
      <c r="A192" s="5" t="s">
        <v>591</v>
      </c>
      <c r="B192" s="5"/>
      <c r="C192" s="5" t="s">
        <v>592</v>
      </c>
      <c r="D192" s="6" t="str">
        <f t="shared" si="28"/>
        <v>Click HGNC</v>
      </c>
      <c r="E192" s="7">
        <v>606418</v>
      </c>
      <c r="F192" s="6" t="str">
        <f t="shared" si="29"/>
        <v>Click OMIM</v>
      </c>
      <c r="G192" s="7" t="s">
        <v>593</v>
      </c>
      <c r="H192" s="5" t="s">
        <v>21</v>
      </c>
      <c r="I192" s="5"/>
      <c r="J192" s="5"/>
      <c r="K192" s="5" t="s">
        <v>22</v>
      </c>
      <c r="L192" s="5" t="s">
        <v>22</v>
      </c>
      <c r="M192" s="5"/>
      <c r="N192" s="5"/>
      <c r="O192" s="5" t="s">
        <v>22</v>
      </c>
      <c r="P192" s="5"/>
      <c r="Q192" s="5"/>
      <c r="R192" s="9"/>
      <c r="S192" s="1" t="str">
        <f t="shared" si="30"/>
        <v/>
      </c>
      <c r="T192" s="1" t="str">
        <f t="shared" si="31"/>
        <v/>
      </c>
      <c r="U192" s="1" t="str">
        <f t="shared" si="32"/>
        <v>NonSyndrRetard;</v>
      </c>
      <c r="V192" s="1" t="str">
        <f t="shared" si="33"/>
        <v>SyndrRetard;</v>
      </c>
      <c r="W192" s="1" t="str">
        <f t="shared" si="34"/>
        <v/>
      </c>
      <c r="X192" s="1" t="str">
        <f t="shared" si="35"/>
        <v/>
      </c>
      <c r="Y192" s="1" t="str">
        <f t="shared" si="36"/>
        <v>Metabolism;</v>
      </c>
      <c r="Z192" s="1" t="str">
        <f t="shared" si="37"/>
        <v/>
      </c>
      <c r="AA192" s="1" t="str">
        <f t="shared" si="38"/>
        <v/>
      </c>
      <c r="AB192" s="1" t="str">
        <f t="shared" si="39"/>
        <v/>
      </c>
      <c r="AC192" s="1" t="str">
        <f t="shared" si="40"/>
        <v>Gene:DHCR24&amp;HGNC:2859&amp;OMIM:606418&amp;UserInfo:Desmosterolosis&amp;UserType:NonSyndrRetard;SyndrRetard;Metabolism;</v>
      </c>
      <c r="AD192" s="1" t="str">
        <f t="shared" si="41"/>
        <v>NonSyndrRetard;SyndrRetard;Metabolism;</v>
      </c>
    </row>
    <row r="193" spans="1:30" ht="12" customHeight="1" x14ac:dyDescent="0.2">
      <c r="A193" s="5" t="s">
        <v>594</v>
      </c>
      <c r="B193" s="5"/>
      <c r="C193" s="5" t="s">
        <v>595</v>
      </c>
      <c r="D193" s="6" t="str">
        <f t="shared" si="28"/>
        <v>Click HGNC</v>
      </c>
      <c r="E193" s="7">
        <v>602858</v>
      </c>
      <c r="F193" s="6" t="str">
        <f t="shared" si="29"/>
        <v>Click OMIM</v>
      </c>
      <c r="G193" s="7" t="s">
        <v>596</v>
      </c>
      <c r="H193" s="5" t="s">
        <v>283</v>
      </c>
      <c r="I193" s="5"/>
      <c r="J193" s="5"/>
      <c r="K193" s="5" t="s">
        <v>22</v>
      </c>
      <c r="L193" s="5" t="s">
        <v>22</v>
      </c>
      <c r="M193" s="5"/>
      <c r="N193" s="5"/>
      <c r="O193" s="5"/>
      <c r="P193" s="5"/>
      <c r="Q193" s="5"/>
      <c r="R193" s="9"/>
      <c r="S193" s="1" t="str">
        <f t="shared" si="30"/>
        <v/>
      </c>
      <c r="T193" s="1" t="str">
        <f t="shared" si="31"/>
        <v/>
      </c>
      <c r="U193" s="1" t="str">
        <f t="shared" si="32"/>
        <v>NonSyndrRetard;</v>
      </c>
      <c r="V193" s="1" t="str">
        <f t="shared" si="33"/>
        <v>SyndrRetard;</v>
      </c>
      <c r="W193" s="1" t="str">
        <f t="shared" si="34"/>
        <v/>
      </c>
      <c r="X193" s="1" t="str">
        <f t="shared" si="35"/>
        <v/>
      </c>
      <c r="Y193" s="1" t="str">
        <f t="shared" si="36"/>
        <v/>
      </c>
      <c r="Z193" s="1" t="str">
        <f t="shared" si="37"/>
        <v/>
      </c>
      <c r="AA193" s="1" t="str">
        <f t="shared" si="38"/>
        <v/>
      </c>
      <c r="AB193" s="1" t="str">
        <f t="shared" si="39"/>
        <v/>
      </c>
      <c r="AC193" s="1" t="str">
        <f t="shared" si="40"/>
        <v>Gene:DHCR7&amp;HGNC:2860&amp;OMIM:602858&amp;UserInfo:Smith-Lemli-Opitz syndrome&amp;UserType:NonSyndrRetard;SyndrRetard;</v>
      </c>
      <c r="AD193" s="1" t="str">
        <f t="shared" si="41"/>
        <v>NonSyndrRetard;SyndrRetard;</v>
      </c>
    </row>
    <row r="194" spans="1:30" ht="12" customHeight="1" x14ac:dyDescent="0.2">
      <c r="A194" s="5" t="s">
        <v>597</v>
      </c>
      <c r="B194" s="5"/>
      <c r="C194" s="5" t="s">
        <v>598</v>
      </c>
      <c r="D194" s="6" t="str">
        <f t="shared" ref="D194:D257" si="42">IF(ISERROR(C194),"",HYPERLINK(CONCATENATE("http://www.genenames.org/cgi-bin/gene_symbol_report?hgnc_id=",C194),"Click HGNC"))</f>
        <v>Click HGNC</v>
      </c>
      <c r="E194" s="7">
        <v>126060</v>
      </c>
      <c r="F194" s="6" t="str">
        <f t="shared" ref="F194:F257" si="43">IF(ISERROR(E194),"",HYPERLINK(CONCATENATE("https://omim.org/entry/",E194),"Click OMIM"))</f>
        <v>Click OMIM</v>
      </c>
      <c r="G194" s="7" t="s">
        <v>599</v>
      </c>
      <c r="H194" s="5" t="s">
        <v>21</v>
      </c>
      <c r="I194" s="5"/>
      <c r="J194" s="5"/>
      <c r="K194" s="5"/>
      <c r="L194" s="5" t="s">
        <v>22</v>
      </c>
      <c r="M194" s="5"/>
      <c r="N194" s="5" t="s">
        <v>22</v>
      </c>
      <c r="O194" s="5" t="s">
        <v>22</v>
      </c>
      <c r="P194" s="5"/>
      <c r="Q194" s="5"/>
      <c r="R194" s="9"/>
      <c r="S194" s="1" t="str">
        <f t="shared" si="30"/>
        <v/>
      </c>
      <c r="T194" s="1" t="str">
        <f t="shared" si="31"/>
        <v/>
      </c>
      <c r="U194" s="1" t="str">
        <f t="shared" si="32"/>
        <v/>
      </c>
      <c r="V194" s="1" t="str">
        <f t="shared" si="33"/>
        <v>SyndrRetard;</v>
      </c>
      <c r="W194" s="1" t="str">
        <f t="shared" si="34"/>
        <v/>
      </c>
      <c r="X194" s="1" t="str">
        <f t="shared" si="35"/>
        <v>Encephalo;</v>
      </c>
      <c r="Y194" s="1" t="str">
        <f t="shared" si="36"/>
        <v>Metabolism;</v>
      </c>
      <c r="Z194" s="1" t="str">
        <f t="shared" si="37"/>
        <v/>
      </c>
      <c r="AA194" s="1" t="str">
        <f t="shared" si="38"/>
        <v/>
      </c>
      <c r="AB194" s="1" t="str">
        <f t="shared" si="39"/>
        <v/>
      </c>
      <c r="AC194" s="1" t="str">
        <f t="shared" si="40"/>
        <v>Gene:DHFR&amp;HGNC:2861&amp;OMIM:126060&amp;UserInfo:Megaloblastic anemia due to dihydrofolate reductase deficiency&amp;UserType:SyndrRetard;Encephalo;Metabolism;</v>
      </c>
      <c r="AD194" s="1" t="str">
        <f t="shared" si="41"/>
        <v>SyndrRetard;Encephalo;Metabolism;</v>
      </c>
    </row>
    <row r="195" spans="1:30" ht="12" customHeight="1" x14ac:dyDescent="0.2">
      <c r="A195" s="5" t="s">
        <v>600</v>
      </c>
      <c r="B195" s="5"/>
      <c r="C195" s="5" t="s">
        <v>601</v>
      </c>
      <c r="D195" s="6" t="str">
        <f t="shared" si="42"/>
        <v>Click HGNC</v>
      </c>
      <c r="E195" s="7">
        <v>602121</v>
      </c>
      <c r="F195" s="6" t="str">
        <f t="shared" si="43"/>
        <v>Click OMIM</v>
      </c>
      <c r="G195" s="7" t="s">
        <v>602</v>
      </c>
      <c r="H195" s="5" t="s">
        <v>21</v>
      </c>
      <c r="I195" s="5"/>
      <c r="J195" s="5"/>
      <c r="K195" s="5"/>
      <c r="L195" s="5" t="s">
        <v>22</v>
      </c>
      <c r="M195" s="5"/>
      <c r="N195" s="5" t="s">
        <v>22</v>
      </c>
      <c r="O195" s="5"/>
      <c r="P195" s="5" t="s">
        <v>22</v>
      </c>
      <c r="Q195" s="5"/>
      <c r="R195" s="9"/>
      <c r="S195" s="1" t="str">
        <f t="shared" ref="S195:S258" si="44">IF(I195="x","ToInvestigate;","")</f>
        <v/>
      </c>
      <c r="T195" s="1" t="str">
        <f t="shared" ref="T195:T258" si="45">IF(J195="x","Unexpected;","")</f>
        <v/>
      </c>
      <c r="U195" s="1" t="str">
        <f t="shared" ref="U195:U258" si="46">IF(K195="x","NonSyndrRetard;","")</f>
        <v/>
      </c>
      <c r="V195" s="1" t="str">
        <f t="shared" ref="V195:V258" si="47">IF(L195="x","SyndrRetard;","")</f>
        <v>SyndrRetard;</v>
      </c>
      <c r="W195" s="1" t="str">
        <f t="shared" ref="W195:W258" si="48">IF(M195="x","RetardPlusCerebAbnorm;","")</f>
        <v/>
      </c>
      <c r="X195" s="1" t="str">
        <f t="shared" ref="X195:X258" si="49">IF(N195="x","Encephalo;","")</f>
        <v>Encephalo;</v>
      </c>
      <c r="Y195" s="1" t="str">
        <f t="shared" ref="Y195:Y258" si="50">IF(O195="x","Metabolism;","")</f>
        <v/>
      </c>
      <c r="Z195" s="1" t="str">
        <f t="shared" ref="Z195:Z258" si="51">IF(P195="x","NonRetardButSyndr;","")</f>
        <v>NonRetardButSyndr;</v>
      </c>
      <c r="AA195" s="1" t="str">
        <f t="shared" ref="AA195:AA258" si="52">IF(Q195="x","Cardiopathy;","")</f>
        <v/>
      </c>
      <c r="AB195" s="1" t="str">
        <f t="shared" ref="AB195:AB258" si="53">IF(R195="x","Neuro;","")</f>
        <v/>
      </c>
      <c r="AC195" s="1" t="str">
        <f t="shared" ref="AC195:AC258" si="54">CONCATENATE("Gene:",A195,"&amp;",C195,"&amp;OMIM:",E195,"&amp;UserInfo:",G195,"&amp;UserType:",AD195)</f>
        <v>Gene:DIAPH1&amp;HGNC:2876&amp;OMIM:602121&amp;UserInfo:Deafness, autosomal dominant 1 ; Seizures, cortical blindness, microcephaly syndrome&amp;UserType:SyndrRetard;Encephalo;NonRetardButSyndr;</v>
      </c>
      <c r="AD195" s="1" t="str">
        <f t="shared" ref="AD195:AD258" si="55">CONCATENATE(S195,T195,U195,V195,W195,X195,Y195,Z195,AA195,AB195)</f>
        <v>SyndrRetard;Encephalo;NonRetardButSyndr;</v>
      </c>
    </row>
    <row r="196" spans="1:30" ht="12" customHeight="1" x14ac:dyDescent="0.2">
      <c r="A196" s="5" t="s">
        <v>603</v>
      </c>
      <c r="B196" s="5"/>
      <c r="C196" s="5" t="s">
        <v>604</v>
      </c>
      <c r="D196" s="6" t="str">
        <f t="shared" si="42"/>
        <v>Click HGNC</v>
      </c>
      <c r="E196" s="7">
        <v>611379</v>
      </c>
      <c r="F196" s="6" t="str">
        <f t="shared" si="43"/>
        <v>Click OMIM</v>
      </c>
      <c r="G196" s="7" t="s">
        <v>605</v>
      </c>
      <c r="H196" s="5" t="s">
        <v>21</v>
      </c>
      <c r="I196" s="5"/>
      <c r="J196" s="5"/>
      <c r="K196" s="5" t="s">
        <v>177</v>
      </c>
      <c r="L196" s="5"/>
      <c r="M196" s="5"/>
      <c r="N196" s="5"/>
      <c r="O196" s="5"/>
      <c r="P196" s="5"/>
      <c r="Q196" s="5"/>
      <c r="R196" s="9"/>
      <c r="S196" s="1" t="str">
        <f t="shared" si="44"/>
        <v/>
      </c>
      <c r="T196" s="1" t="str">
        <f t="shared" si="45"/>
        <v/>
      </c>
      <c r="U196" s="1" t="str">
        <f t="shared" si="46"/>
        <v/>
      </c>
      <c r="V196" s="1" t="str">
        <f t="shared" si="47"/>
        <v/>
      </c>
      <c r="W196" s="1" t="str">
        <f t="shared" si="48"/>
        <v/>
      </c>
      <c r="X196" s="1" t="str">
        <f t="shared" si="49"/>
        <v/>
      </c>
      <c r="Y196" s="1" t="str">
        <f t="shared" si="50"/>
        <v/>
      </c>
      <c r="Z196" s="1" t="str">
        <f t="shared" si="51"/>
        <v/>
      </c>
      <c r="AA196" s="1" t="str">
        <f t="shared" si="52"/>
        <v/>
      </c>
      <c r="AB196" s="1" t="str">
        <f t="shared" si="53"/>
        <v/>
      </c>
      <c r="AC196" s="1" t="str">
        <f t="shared" si="54"/>
        <v>Gene:DIP2B&amp;HGNC:29284&amp;OMIM:611379&amp;UserInfo:Mental retardation, FRA12A type&amp;UserType:</v>
      </c>
      <c r="AD196" s="1" t="str">
        <f t="shared" si="55"/>
        <v/>
      </c>
    </row>
    <row r="197" spans="1:30" ht="12" customHeight="1" x14ac:dyDescent="0.2">
      <c r="A197" s="5" t="s">
        <v>606</v>
      </c>
      <c r="B197" s="5"/>
      <c r="C197" s="5" t="s">
        <v>607</v>
      </c>
      <c r="D197" s="6" t="str">
        <f t="shared" si="42"/>
        <v>Click HGNC</v>
      </c>
      <c r="E197" s="7">
        <v>300126</v>
      </c>
      <c r="F197" s="6" t="str">
        <f t="shared" si="43"/>
        <v>Click OMIM</v>
      </c>
      <c r="G197" s="7" t="s">
        <v>608</v>
      </c>
      <c r="H197" s="5" t="s">
        <v>21</v>
      </c>
      <c r="I197" s="5"/>
      <c r="J197" s="5"/>
      <c r="K197" s="5"/>
      <c r="L197" s="5" t="s">
        <v>22</v>
      </c>
      <c r="M197" s="5"/>
      <c r="N197" s="5"/>
      <c r="O197" s="5"/>
      <c r="P197" s="5" t="s">
        <v>22</v>
      </c>
      <c r="Q197" s="5"/>
      <c r="R197" s="9"/>
      <c r="S197" s="1" t="str">
        <f t="shared" si="44"/>
        <v/>
      </c>
      <c r="T197" s="1" t="str">
        <f t="shared" si="45"/>
        <v/>
      </c>
      <c r="U197" s="1" t="str">
        <f t="shared" si="46"/>
        <v/>
      </c>
      <c r="V197" s="1" t="str">
        <f t="shared" si="47"/>
        <v>SyndrRetard;</v>
      </c>
      <c r="W197" s="1" t="str">
        <f t="shared" si="48"/>
        <v/>
      </c>
      <c r="X197" s="1" t="str">
        <f t="shared" si="49"/>
        <v/>
      </c>
      <c r="Y197" s="1" t="str">
        <f t="shared" si="50"/>
        <v/>
      </c>
      <c r="Z197" s="1" t="str">
        <f t="shared" si="51"/>
        <v>NonRetardButSyndr;</v>
      </c>
      <c r="AA197" s="1" t="str">
        <f t="shared" si="52"/>
        <v/>
      </c>
      <c r="AB197" s="1" t="str">
        <f t="shared" si="53"/>
        <v/>
      </c>
      <c r="AC197" s="1" t="str">
        <f t="shared" si="54"/>
        <v>Gene:DKC1&amp;HGNC:2890&amp;OMIM:300126&amp;UserInfo:Dyskeratosis congenita, X-linked&amp;UserType:SyndrRetard;NonRetardButSyndr;</v>
      </c>
      <c r="AD197" s="1" t="str">
        <f t="shared" si="55"/>
        <v>SyndrRetard;NonRetardButSyndr;</v>
      </c>
    </row>
    <row r="198" spans="1:30" ht="12" customHeight="1" x14ac:dyDescent="0.2">
      <c r="A198" s="5" t="s">
        <v>609</v>
      </c>
      <c r="B198" s="5"/>
      <c r="C198" s="5" t="s">
        <v>610</v>
      </c>
      <c r="D198" s="6" t="str">
        <f t="shared" si="42"/>
        <v>Click HGNC</v>
      </c>
      <c r="E198" s="7">
        <v>238331</v>
      </c>
      <c r="F198" s="6" t="str">
        <f t="shared" si="43"/>
        <v>Click OMIM</v>
      </c>
      <c r="G198" s="7" t="s">
        <v>611</v>
      </c>
      <c r="H198" s="5" t="s">
        <v>21</v>
      </c>
      <c r="I198" s="5"/>
      <c r="J198" s="5"/>
      <c r="K198" s="8" t="s">
        <v>29</v>
      </c>
      <c r="L198" s="8" t="s">
        <v>29</v>
      </c>
      <c r="M198" s="5"/>
      <c r="N198" s="8" t="s">
        <v>29</v>
      </c>
      <c r="O198" s="5" t="s">
        <v>22</v>
      </c>
      <c r="P198" s="5"/>
      <c r="Q198" s="5"/>
      <c r="R198" s="9"/>
      <c r="S198" s="1" t="str">
        <f t="shared" si="44"/>
        <v/>
      </c>
      <c r="T198" s="1" t="str">
        <f t="shared" si="45"/>
        <v/>
      </c>
      <c r="U198" s="1" t="str">
        <f t="shared" si="46"/>
        <v>NonSyndrRetard;</v>
      </c>
      <c r="V198" s="1" t="str">
        <f t="shared" si="47"/>
        <v>SyndrRetard;</v>
      </c>
      <c r="W198" s="1" t="str">
        <f t="shared" si="48"/>
        <v/>
      </c>
      <c r="X198" s="1" t="str">
        <f t="shared" si="49"/>
        <v>Encephalo;</v>
      </c>
      <c r="Y198" s="1" t="str">
        <f t="shared" si="50"/>
        <v>Metabolism;</v>
      </c>
      <c r="Z198" s="1" t="str">
        <f t="shared" si="51"/>
        <v/>
      </c>
      <c r="AA198" s="1" t="str">
        <f t="shared" si="52"/>
        <v/>
      </c>
      <c r="AB198" s="1" t="str">
        <f t="shared" si="53"/>
        <v/>
      </c>
      <c r="AC198" s="1" t="str">
        <f t="shared" si="54"/>
        <v>Gene:DLD&amp;HGNC:2898&amp;OMIM:238331&amp;UserInfo:Dihydrolipoamide dehydrogenase deficiency&amp;UserType:NonSyndrRetard;SyndrRetard;Encephalo;Metabolism;</v>
      </c>
      <c r="AD198" s="1" t="str">
        <f t="shared" si="55"/>
        <v>NonSyndrRetard;SyndrRetard;Encephalo;Metabolism;</v>
      </c>
    </row>
    <row r="199" spans="1:30" ht="12" customHeight="1" x14ac:dyDescent="0.2">
      <c r="A199" s="5" t="s">
        <v>612</v>
      </c>
      <c r="B199" s="5"/>
      <c r="C199" s="5" t="s">
        <v>613</v>
      </c>
      <c r="D199" s="6" t="str">
        <f t="shared" si="42"/>
        <v>Click HGNC</v>
      </c>
      <c r="E199" s="7">
        <v>300189</v>
      </c>
      <c r="F199" s="6" t="str">
        <f t="shared" si="43"/>
        <v>Click OMIM</v>
      </c>
      <c r="G199" s="7" t="s">
        <v>614</v>
      </c>
      <c r="H199" s="5" t="s">
        <v>21</v>
      </c>
      <c r="I199" s="5"/>
      <c r="J199" s="5"/>
      <c r="K199" s="5" t="s">
        <v>22</v>
      </c>
      <c r="L199" s="5" t="s">
        <v>22</v>
      </c>
      <c r="M199" s="5"/>
      <c r="N199" s="5"/>
      <c r="O199" s="5"/>
      <c r="P199" s="5"/>
      <c r="Q199" s="5"/>
      <c r="R199" s="9"/>
      <c r="S199" s="1" t="str">
        <f t="shared" si="44"/>
        <v/>
      </c>
      <c r="T199" s="1" t="str">
        <f t="shared" si="45"/>
        <v/>
      </c>
      <c r="U199" s="1" t="str">
        <f t="shared" si="46"/>
        <v>NonSyndrRetard;</v>
      </c>
      <c r="V199" s="1" t="str">
        <f t="shared" si="47"/>
        <v>SyndrRetard;</v>
      </c>
      <c r="W199" s="1" t="str">
        <f t="shared" si="48"/>
        <v/>
      </c>
      <c r="X199" s="1" t="str">
        <f t="shared" si="49"/>
        <v/>
      </c>
      <c r="Y199" s="1" t="str">
        <f t="shared" si="50"/>
        <v/>
      </c>
      <c r="Z199" s="1" t="str">
        <f t="shared" si="51"/>
        <v/>
      </c>
      <c r="AA199" s="1" t="str">
        <f t="shared" si="52"/>
        <v/>
      </c>
      <c r="AB199" s="1" t="str">
        <f t="shared" si="53"/>
        <v/>
      </c>
      <c r="AC199" s="1" t="str">
        <f t="shared" si="54"/>
        <v>Gene:DLG3&amp;HGNC:2902&amp;OMIM:300189&amp;UserInfo:Mental retardation, X-linked 90&amp;UserType:NonSyndrRetard;SyndrRetard;</v>
      </c>
      <c r="AD199" s="1" t="str">
        <f t="shared" si="55"/>
        <v>NonSyndrRetard;SyndrRetard;</v>
      </c>
    </row>
    <row r="200" spans="1:30" ht="12" customHeight="1" x14ac:dyDescent="0.2">
      <c r="A200" s="5" t="s">
        <v>615</v>
      </c>
      <c r="B200" s="5"/>
      <c r="C200" s="5" t="s">
        <v>616</v>
      </c>
      <c r="D200" s="6" t="str">
        <f t="shared" si="42"/>
        <v>Click HGNC</v>
      </c>
      <c r="E200" s="7">
        <v>602887</v>
      </c>
      <c r="F200" s="6" t="str">
        <f t="shared" si="43"/>
        <v>Click OMIM</v>
      </c>
      <c r="G200" s="7" t="s">
        <v>20</v>
      </c>
      <c r="H200" s="5" t="s">
        <v>21</v>
      </c>
      <c r="I200" s="5"/>
      <c r="J200" s="5"/>
      <c r="K200" s="5"/>
      <c r="L200" s="5"/>
      <c r="M200" s="5"/>
      <c r="N200" s="5"/>
      <c r="O200" s="5"/>
      <c r="P200" s="5"/>
      <c r="Q200" s="5"/>
      <c r="R200" s="9"/>
      <c r="S200" s="1" t="str">
        <f t="shared" si="44"/>
        <v/>
      </c>
      <c r="T200" s="1" t="str">
        <f t="shared" si="45"/>
        <v/>
      </c>
      <c r="U200" s="1" t="str">
        <f t="shared" si="46"/>
        <v/>
      </c>
      <c r="V200" s="1" t="str">
        <f t="shared" si="47"/>
        <v/>
      </c>
      <c r="W200" s="1" t="str">
        <f t="shared" si="48"/>
        <v/>
      </c>
      <c r="X200" s="1" t="str">
        <f t="shared" si="49"/>
        <v/>
      </c>
      <c r="Y200" s="1" t="str">
        <f t="shared" si="50"/>
        <v/>
      </c>
      <c r="Z200" s="1" t="str">
        <f t="shared" si="51"/>
        <v/>
      </c>
      <c r="AA200" s="1" t="str">
        <f t="shared" si="52"/>
        <v/>
      </c>
      <c r="AB200" s="1" t="str">
        <f t="shared" si="53"/>
        <v/>
      </c>
      <c r="AC200" s="1" t="str">
        <f t="shared" si="54"/>
        <v>Gene:DLG4&amp;HGNC:2903&amp;OMIM:602887&amp;UserInfo:No OMIM phenotype&amp;UserType:</v>
      </c>
      <c r="AD200" s="1" t="str">
        <f t="shared" si="55"/>
        <v/>
      </c>
    </row>
    <row r="201" spans="1:30" ht="12" customHeight="1" x14ac:dyDescent="0.2">
      <c r="A201" s="5" t="s">
        <v>617</v>
      </c>
      <c r="B201" s="5"/>
      <c r="C201" s="5" t="s">
        <v>618</v>
      </c>
      <c r="D201" s="6" t="str">
        <f t="shared" si="42"/>
        <v>Click HGNC</v>
      </c>
      <c r="E201" s="7">
        <v>300377</v>
      </c>
      <c r="F201" s="6" t="str">
        <f t="shared" si="43"/>
        <v>Click OMIM</v>
      </c>
      <c r="G201" s="7" t="s">
        <v>619</v>
      </c>
      <c r="H201" s="5" t="s">
        <v>21</v>
      </c>
      <c r="I201" s="5"/>
      <c r="J201" s="5"/>
      <c r="K201" s="5"/>
      <c r="L201" s="5" t="s">
        <v>22</v>
      </c>
      <c r="M201" s="5"/>
      <c r="N201" s="5"/>
      <c r="O201" s="5"/>
      <c r="P201" s="5"/>
      <c r="Q201" s="5" t="s">
        <v>22</v>
      </c>
      <c r="R201" s="9"/>
      <c r="S201" s="1" t="str">
        <f t="shared" si="44"/>
        <v/>
      </c>
      <c r="T201" s="1" t="str">
        <f t="shared" si="45"/>
        <v/>
      </c>
      <c r="U201" s="1" t="str">
        <f t="shared" si="46"/>
        <v/>
      </c>
      <c r="V201" s="1" t="str">
        <f t="shared" si="47"/>
        <v>SyndrRetard;</v>
      </c>
      <c r="W201" s="1" t="str">
        <f t="shared" si="48"/>
        <v/>
      </c>
      <c r="X201" s="1" t="str">
        <f t="shared" si="49"/>
        <v/>
      </c>
      <c r="Y201" s="1" t="str">
        <f t="shared" si="50"/>
        <v/>
      </c>
      <c r="Z201" s="1" t="str">
        <f t="shared" si="51"/>
        <v/>
      </c>
      <c r="AA201" s="1" t="str">
        <f t="shared" si="52"/>
        <v>Cardiopathy;</v>
      </c>
      <c r="AB201" s="1" t="str">
        <f t="shared" si="53"/>
        <v/>
      </c>
      <c r="AC201" s="1" t="str">
        <f t="shared" si="54"/>
        <v>Gene:DMD&amp;HGNC:2928&amp;OMIM:300377&amp;UserInfo:Becker muscular dystrophy ; Cardiomyopathy, dilated, 3B ; Duchenne muscular dystrophy&amp;UserType:SyndrRetard;Cardiopathy;</v>
      </c>
      <c r="AD201" s="1" t="str">
        <f t="shared" si="55"/>
        <v>SyndrRetard;Cardiopathy;</v>
      </c>
    </row>
    <row r="202" spans="1:30" ht="12" customHeight="1" x14ac:dyDescent="0.2">
      <c r="A202" s="5" t="s">
        <v>620</v>
      </c>
      <c r="B202" s="5"/>
      <c r="C202" s="5" t="s">
        <v>621</v>
      </c>
      <c r="D202" s="6" t="str">
        <f t="shared" si="42"/>
        <v>Click HGNC</v>
      </c>
      <c r="E202" s="7">
        <v>608977</v>
      </c>
      <c r="F202" s="6" t="str">
        <f t="shared" si="43"/>
        <v>Click OMIM</v>
      </c>
      <c r="G202" s="7" t="s">
        <v>622</v>
      </c>
      <c r="H202" s="5" t="s">
        <v>21</v>
      </c>
      <c r="I202" s="5"/>
      <c r="J202" s="5"/>
      <c r="K202" s="5"/>
      <c r="L202" s="8" t="s">
        <v>29</v>
      </c>
      <c r="M202" s="5"/>
      <c r="N202" s="5"/>
      <c r="O202" s="5" t="s">
        <v>22</v>
      </c>
      <c r="P202" s="5"/>
      <c r="Q202" s="5"/>
      <c r="R202" s="9"/>
      <c r="S202" s="1" t="str">
        <f t="shared" si="44"/>
        <v/>
      </c>
      <c r="T202" s="1" t="str">
        <f t="shared" si="45"/>
        <v/>
      </c>
      <c r="U202" s="1" t="str">
        <f t="shared" si="46"/>
        <v/>
      </c>
      <c r="V202" s="1" t="str">
        <f t="shared" si="47"/>
        <v>SyndrRetard;</v>
      </c>
      <c r="W202" s="1" t="str">
        <f t="shared" si="48"/>
        <v/>
      </c>
      <c r="X202" s="1" t="str">
        <f t="shared" si="49"/>
        <v/>
      </c>
      <c r="Y202" s="1" t="str">
        <f t="shared" si="50"/>
        <v>Metabolism;</v>
      </c>
      <c r="Z202" s="1" t="str">
        <f t="shared" si="51"/>
        <v/>
      </c>
      <c r="AA202" s="1" t="str">
        <f t="shared" si="52"/>
        <v/>
      </c>
      <c r="AB202" s="1" t="str">
        <f t="shared" si="53"/>
        <v/>
      </c>
      <c r="AC202" s="1" t="str">
        <f t="shared" si="54"/>
        <v>Gene:DNAJC19&amp;HGNC:30528&amp;OMIM:608977&amp;UserInfo:3-methylglutaconic aciduria, type V&amp;UserType:SyndrRetard;Metabolism;</v>
      </c>
      <c r="AD202" s="1" t="str">
        <f t="shared" si="55"/>
        <v>SyndrRetard;Metabolism;</v>
      </c>
    </row>
    <row r="203" spans="1:30" ht="12" customHeight="1" x14ac:dyDescent="0.2">
      <c r="A203" s="5" t="s">
        <v>623</v>
      </c>
      <c r="B203" s="5"/>
      <c r="C203" s="5" t="s">
        <v>624</v>
      </c>
      <c r="D203" s="6" t="str">
        <f t="shared" si="42"/>
        <v>Click HGNC</v>
      </c>
      <c r="E203" s="7">
        <v>602377</v>
      </c>
      <c r="F203" s="6" t="str">
        <f t="shared" si="43"/>
        <v>Click OMIM</v>
      </c>
      <c r="G203" s="7" t="s">
        <v>625</v>
      </c>
      <c r="H203" s="5" t="s">
        <v>21</v>
      </c>
      <c r="I203" s="5"/>
      <c r="J203" s="5"/>
      <c r="K203" s="5"/>
      <c r="L203" s="5"/>
      <c r="M203" s="5"/>
      <c r="N203" s="5" t="s">
        <v>22</v>
      </c>
      <c r="O203" s="5"/>
      <c r="P203" s="5"/>
      <c r="Q203" s="5"/>
      <c r="R203" s="9"/>
      <c r="S203" s="1" t="str">
        <f t="shared" si="44"/>
        <v/>
      </c>
      <c r="T203" s="1" t="str">
        <f t="shared" si="45"/>
        <v/>
      </c>
      <c r="U203" s="1" t="str">
        <f t="shared" si="46"/>
        <v/>
      </c>
      <c r="V203" s="1" t="str">
        <f t="shared" si="47"/>
        <v/>
      </c>
      <c r="W203" s="1" t="str">
        <f t="shared" si="48"/>
        <v/>
      </c>
      <c r="X203" s="1" t="str">
        <f t="shared" si="49"/>
        <v>Encephalo;</v>
      </c>
      <c r="Y203" s="1" t="str">
        <f t="shared" si="50"/>
        <v/>
      </c>
      <c r="Z203" s="1" t="str">
        <f t="shared" si="51"/>
        <v/>
      </c>
      <c r="AA203" s="1" t="str">
        <f t="shared" si="52"/>
        <v/>
      </c>
      <c r="AB203" s="1" t="str">
        <f t="shared" si="53"/>
        <v/>
      </c>
      <c r="AC203" s="1" t="str">
        <f t="shared" si="54"/>
        <v>Gene:DNM1&amp;HGNC:2972&amp;OMIM:602377&amp;UserInfo:Epileptic encephalopathy, early infantile, 31&amp;UserType:Encephalo;</v>
      </c>
      <c r="AD203" s="1" t="str">
        <f t="shared" si="55"/>
        <v>Encephalo;</v>
      </c>
    </row>
    <row r="204" spans="1:30" ht="12" customHeight="1" x14ac:dyDescent="0.2">
      <c r="A204" s="5" t="s">
        <v>626</v>
      </c>
      <c r="B204" s="5"/>
      <c r="C204" s="5" t="s">
        <v>627</v>
      </c>
      <c r="D204" s="6" t="str">
        <f t="shared" si="42"/>
        <v>Click HGNC</v>
      </c>
      <c r="E204" s="7">
        <v>602769</v>
      </c>
      <c r="F204" s="6" t="str">
        <f t="shared" si="43"/>
        <v>Click OMIM</v>
      </c>
      <c r="G204" s="7" t="s">
        <v>628</v>
      </c>
      <c r="H204" s="5" t="s">
        <v>21</v>
      </c>
      <c r="I204" s="5"/>
      <c r="J204" s="5"/>
      <c r="K204" s="5"/>
      <c r="L204" s="5" t="s">
        <v>22</v>
      </c>
      <c r="M204" s="5"/>
      <c r="N204" s="5"/>
      <c r="O204" s="5"/>
      <c r="P204" s="5"/>
      <c r="Q204" s="5"/>
      <c r="R204" s="9"/>
      <c r="S204" s="1" t="str">
        <f t="shared" si="44"/>
        <v/>
      </c>
      <c r="T204" s="1" t="str">
        <f t="shared" si="45"/>
        <v/>
      </c>
      <c r="U204" s="1" t="str">
        <f t="shared" si="46"/>
        <v/>
      </c>
      <c r="V204" s="1" t="str">
        <f t="shared" si="47"/>
        <v>SyndrRetard;</v>
      </c>
      <c r="W204" s="1" t="str">
        <f t="shared" si="48"/>
        <v/>
      </c>
      <c r="X204" s="1" t="str">
        <f t="shared" si="49"/>
        <v/>
      </c>
      <c r="Y204" s="1" t="str">
        <f t="shared" si="50"/>
        <v/>
      </c>
      <c r="Z204" s="1" t="str">
        <f t="shared" si="51"/>
        <v/>
      </c>
      <c r="AA204" s="1" t="str">
        <f t="shared" si="52"/>
        <v/>
      </c>
      <c r="AB204" s="1" t="str">
        <f t="shared" si="53"/>
        <v/>
      </c>
      <c r="AC204" s="1" t="str">
        <f t="shared" si="54"/>
        <v>Gene:DNMT3A&amp;HGNC:2978&amp;OMIM:602769&amp;UserInfo:Tatton-Brown-Rahman syndrome&amp;UserType:SyndrRetard;</v>
      </c>
      <c r="AD204" s="1" t="str">
        <f t="shared" si="55"/>
        <v>SyndrRetard;</v>
      </c>
    </row>
    <row r="205" spans="1:30" ht="12" customHeight="1" x14ac:dyDescent="0.2">
      <c r="A205" s="5" t="s">
        <v>629</v>
      </c>
      <c r="B205" s="5"/>
      <c r="C205" s="5" t="s">
        <v>630</v>
      </c>
      <c r="D205" s="6" t="str">
        <f t="shared" si="42"/>
        <v>Click HGNC</v>
      </c>
      <c r="E205" s="7">
        <v>602900</v>
      </c>
      <c r="F205" s="6" t="str">
        <f t="shared" si="43"/>
        <v>Click OMIM</v>
      </c>
      <c r="G205" s="7" t="s">
        <v>631</v>
      </c>
      <c r="H205" s="5" t="s">
        <v>21</v>
      </c>
      <c r="I205" s="5"/>
      <c r="J205" s="5"/>
      <c r="K205" s="5"/>
      <c r="L205" s="5" t="s">
        <v>22</v>
      </c>
      <c r="M205" s="5"/>
      <c r="N205" s="5"/>
      <c r="O205" s="5"/>
      <c r="P205" s="5"/>
      <c r="Q205" s="5"/>
      <c r="R205" s="9"/>
      <c r="S205" s="1" t="str">
        <f t="shared" si="44"/>
        <v/>
      </c>
      <c r="T205" s="1" t="str">
        <f t="shared" si="45"/>
        <v/>
      </c>
      <c r="U205" s="1" t="str">
        <f t="shared" si="46"/>
        <v/>
      </c>
      <c r="V205" s="1" t="str">
        <f t="shared" si="47"/>
        <v>SyndrRetard;</v>
      </c>
      <c r="W205" s="1" t="str">
        <f t="shared" si="48"/>
        <v/>
      </c>
      <c r="X205" s="1" t="str">
        <f t="shared" si="49"/>
        <v/>
      </c>
      <c r="Y205" s="1" t="str">
        <f t="shared" si="50"/>
        <v/>
      </c>
      <c r="Z205" s="1" t="str">
        <f t="shared" si="51"/>
        <v/>
      </c>
      <c r="AA205" s="1" t="str">
        <f t="shared" si="52"/>
        <v/>
      </c>
      <c r="AB205" s="1" t="str">
        <f t="shared" si="53"/>
        <v/>
      </c>
      <c r="AC205" s="1" t="str">
        <f t="shared" si="54"/>
        <v>Gene:DNMT3B&amp;HGNC:2979&amp;OMIM:602900&amp;UserInfo:Immunodeficiency-centromeric instability-facial anomalies syndrome 1&amp;UserType:SyndrRetard;</v>
      </c>
      <c r="AD205" s="1" t="str">
        <f t="shared" si="55"/>
        <v>SyndrRetard;</v>
      </c>
    </row>
    <row r="206" spans="1:30" ht="12" customHeight="1" x14ac:dyDescent="0.2">
      <c r="A206" s="5" t="s">
        <v>632</v>
      </c>
      <c r="B206" s="5"/>
      <c r="C206" s="5" t="s">
        <v>633</v>
      </c>
      <c r="D206" s="6" t="str">
        <f t="shared" si="42"/>
        <v>Click HGNC</v>
      </c>
      <c r="E206" s="7">
        <v>191350</v>
      </c>
      <c r="F206" s="6" t="str">
        <f t="shared" si="43"/>
        <v>Click OMIM</v>
      </c>
      <c r="G206" s="7" t="s">
        <v>634</v>
      </c>
      <c r="H206" s="5" t="s">
        <v>21</v>
      </c>
      <c r="I206" s="5"/>
      <c r="J206" s="5"/>
      <c r="K206" s="5"/>
      <c r="L206" s="8" t="s">
        <v>29</v>
      </c>
      <c r="M206" s="5"/>
      <c r="N206" s="8" t="s">
        <v>29</v>
      </c>
      <c r="O206" s="5" t="s">
        <v>22</v>
      </c>
      <c r="P206" s="5"/>
      <c r="Q206" s="5"/>
      <c r="R206" s="9"/>
      <c r="S206" s="1" t="str">
        <f t="shared" si="44"/>
        <v/>
      </c>
      <c r="T206" s="1" t="str">
        <f t="shared" si="45"/>
        <v/>
      </c>
      <c r="U206" s="1" t="str">
        <f t="shared" si="46"/>
        <v/>
      </c>
      <c r="V206" s="1" t="str">
        <f t="shared" si="47"/>
        <v>SyndrRetard;</v>
      </c>
      <c r="W206" s="1" t="str">
        <f t="shared" si="48"/>
        <v/>
      </c>
      <c r="X206" s="1" t="str">
        <f t="shared" si="49"/>
        <v>Encephalo;</v>
      </c>
      <c r="Y206" s="1" t="str">
        <f t="shared" si="50"/>
        <v>Metabolism;</v>
      </c>
      <c r="Z206" s="1" t="str">
        <f t="shared" si="51"/>
        <v/>
      </c>
      <c r="AA206" s="1" t="str">
        <f t="shared" si="52"/>
        <v/>
      </c>
      <c r="AB206" s="1" t="str">
        <f t="shared" si="53"/>
        <v/>
      </c>
      <c r="AC206" s="1" t="str">
        <f t="shared" si="54"/>
        <v>Gene:DPAGT1&amp;HGNC:2995&amp;OMIM:191350&amp;UserInfo:Congenital disorder of glycosylation, type Ij ; Myasthenic syndrome, congenital, 13, with tubular aggregates&amp;UserType:SyndrRetard;Encephalo;Metabolism;</v>
      </c>
      <c r="AD206" s="1" t="str">
        <f t="shared" si="55"/>
        <v>SyndrRetard;Encephalo;Metabolism;</v>
      </c>
    </row>
    <row r="207" spans="1:30" ht="12" customHeight="1" x14ac:dyDescent="0.2">
      <c r="A207" s="5" t="s">
        <v>635</v>
      </c>
      <c r="B207" s="5"/>
      <c r="C207" s="5" t="s">
        <v>636</v>
      </c>
      <c r="D207" s="6" t="str">
        <f t="shared" si="42"/>
        <v>Click HGNC</v>
      </c>
      <c r="E207" s="7">
        <v>603527</v>
      </c>
      <c r="F207" s="6" t="str">
        <f t="shared" si="43"/>
        <v>Click OMIM</v>
      </c>
      <c r="G207" s="7" t="s">
        <v>637</v>
      </c>
      <c r="H207" s="5"/>
      <c r="I207" s="5"/>
      <c r="J207" s="5"/>
      <c r="K207" s="5"/>
      <c r="L207" s="5" t="s">
        <v>22</v>
      </c>
      <c r="M207" s="5"/>
      <c r="N207" s="5"/>
      <c r="O207" s="5"/>
      <c r="P207" s="5"/>
      <c r="Q207" s="5"/>
      <c r="R207" s="9"/>
      <c r="S207" s="1" t="str">
        <f t="shared" si="44"/>
        <v/>
      </c>
      <c r="T207" s="1" t="str">
        <f t="shared" si="45"/>
        <v/>
      </c>
      <c r="U207" s="1" t="str">
        <f t="shared" si="46"/>
        <v/>
      </c>
      <c r="V207" s="1" t="str">
        <f t="shared" si="47"/>
        <v>SyndrRetard;</v>
      </c>
      <c r="W207" s="1" t="str">
        <f t="shared" si="48"/>
        <v/>
      </c>
      <c r="X207" s="1" t="str">
        <f t="shared" si="49"/>
        <v/>
      </c>
      <c r="Y207" s="1" t="str">
        <f t="shared" si="50"/>
        <v/>
      </c>
      <c r="Z207" s="1" t="str">
        <f t="shared" si="51"/>
        <v/>
      </c>
      <c r="AA207" s="1" t="str">
        <f t="shared" si="52"/>
        <v/>
      </c>
      <c r="AB207" s="1" t="str">
        <f t="shared" si="53"/>
        <v/>
      </c>
      <c r="AC207" s="1" t="str">
        <f t="shared" si="54"/>
        <v>Gene:DPH1&amp;HGNC:3003&amp;OMIM:603527&amp;UserInfo:Developmental delay with short stature, dysmorphic features, and sparse hair&amp;UserType:SyndrRetard;</v>
      </c>
      <c r="AD207" s="1" t="str">
        <f t="shared" si="55"/>
        <v>SyndrRetard;</v>
      </c>
    </row>
    <row r="208" spans="1:30" ht="12" customHeight="1" x14ac:dyDescent="0.2">
      <c r="A208" s="5" t="s">
        <v>638</v>
      </c>
      <c r="B208" s="5"/>
      <c r="C208" s="5" t="s">
        <v>639</v>
      </c>
      <c r="D208" s="6" t="str">
        <f t="shared" si="42"/>
        <v>Click HGNC</v>
      </c>
      <c r="E208" s="7">
        <v>603503</v>
      </c>
      <c r="F208" s="6" t="str">
        <f t="shared" si="43"/>
        <v>Click OMIM</v>
      </c>
      <c r="G208" s="7" t="s">
        <v>640</v>
      </c>
      <c r="H208" s="5" t="s">
        <v>21</v>
      </c>
      <c r="I208" s="5"/>
      <c r="J208" s="5"/>
      <c r="K208" s="5"/>
      <c r="L208" s="8" t="s">
        <v>29</v>
      </c>
      <c r="M208" s="5"/>
      <c r="N208" s="8" t="s">
        <v>29</v>
      </c>
      <c r="O208" s="5" t="s">
        <v>22</v>
      </c>
      <c r="P208" s="5"/>
      <c r="Q208" s="5"/>
      <c r="R208" s="9"/>
      <c r="S208" s="1" t="str">
        <f t="shared" si="44"/>
        <v/>
      </c>
      <c r="T208" s="1" t="str">
        <f t="shared" si="45"/>
        <v/>
      </c>
      <c r="U208" s="1" t="str">
        <f t="shared" si="46"/>
        <v/>
      </c>
      <c r="V208" s="1" t="str">
        <f t="shared" si="47"/>
        <v>SyndrRetard;</v>
      </c>
      <c r="W208" s="1" t="str">
        <f t="shared" si="48"/>
        <v/>
      </c>
      <c r="X208" s="1" t="str">
        <f t="shared" si="49"/>
        <v>Encephalo;</v>
      </c>
      <c r="Y208" s="1" t="str">
        <f t="shared" si="50"/>
        <v>Metabolism;</v>
      </c>
      <c r="Z208" s="1" t="str">
        <f t="shared" si="51"/>
        <v/>
      </c>
      <c r="AA208" s="1" t="str">
        <f t="shared" si="52"/>
        <v/>
      </c>
      <c r="AB208" s="1" t="str">
        <f t="shared" si="53"/>
        <v/>
      </c>
      <c r="AC208" s="1" t="str">
        <f t="shared" si="54"/>
        <v>Gene:DPM1&amp;HGNC:3005&amp;OMIM:603503&amp;UserInfo:Congenital disorder of glycosylation, type Ie&amp;UserType:SyndrRetard;Encephalo;Metabolism;</v>
      </c>
      <c r="AD208" s="1" t="str">
        <f t="shared" si="55"/>
        <v>SyndrRetard;Encephalo;Metabolism;</v>
      </c>
    </row>
    <row r="209" spans="1:30" ht="12" customHeight="1" x14ac:dyDescent="0.2">
      <c r="A209" s="5" t="s">
        <v>641</v>
      </c>
      <c r="B209" s="5"/>
      <c r="C209" s="5" t="s">
        <v>642</v>
      </c>
      <c r="D209" s="6" t="str">
        <f t="shared" si="42"/>
        <v>Click HGNC</v>
      </c>
      <c r="E209" s="7">
        <v>126141</v>
      </c>
      <c r="F209" s="6" t="str">
        <f t="shared" si="43"/>
        <v>Click OMIM</v>
      </c>
      <c r="G209" s="7" t="s">
        <v>643</v>
      </c>
      <c r="H209" s="5" t="s">
        <v>21</v>
      </c>
      <c r="I209" s="5"/>
      <c r="J209" s="5"/>
      <c r="K209" s="5" t="s">
        <v>22</v>
      </c>
      <c r="L209" s="5"/>
      <c r="M209" s="5"/>
      <c r="N209" s="5"/>
      <c r="O209" s="5"/>
      <c r="P209" s="5" t="s">
        <v>22</v>
      </c>
      <c r="Q209" s="5"/>
      <c r="R209" s="9"/>
      <c r="S209" s="1" t="str">
        <f t="shared" si="44"/>
        <v/>
      </c>
      <c r="T209" s="1" t="str">
        <f t="shared" si="45"/>
        <v/>
      </c>
      <c r="U209" s="1" t="str">
        <f t="shared" si="46"/>
        <v>NonSyndrRetard;</v>
      </c>
      <c r="V209" s="1" t="str">
        <f t="shared" si="47"/>
        <v/>
      </c>
      <c r="W209" s="1" t="str">
        <f t="shared" si="48"/>
        <v/>
      </c>
      <c r="X209" s="1" t="str">
        <f t="shared" si="49"/>
        <v/>
      </c>
      <c r="Y209" s="1" t="str">
        <f t="shared" si="50"/>
        <v/>
      </c>
      <c r="Z209" s="1" t="str">
        <f t="shared" si="51"/>
        <v>NonRetardButSyndr;</v>
      </c>
      <c r="AA209" s="1" t="str">
        <f t="shared" si="52"/>
        <v/>
      </c>
      <c r="AB209" s="1" t="str">
        <f t="shared" si="53"/>
        <v/>
      </c>
      <c r="AC209" s="1" t="str">
        <f t="shared" si="54"/>
        <v>Gene:DPP6&amp;HGNC:3010&amp;OMIM:126141&amp;UserInfo:Mental retardation, autosomal dominant 33 ; Ventricular fibrillation, paroxysmal familial, 2&amp;UserType:NonSyndrRetard;NonRetardButSyndr;</v>
      </c>
      <c r="AD209" s="1" t="str">
        <f t="shared" si="55"/>
        <v>NonSyndrRetard;NonRetardButSyndr;</v>
      </c>
    </row>
    <row r="210" spans="1:30" ht="12" customHeight="1" x14ac:dyDescent="0.2">
      <c r="A210" s="5" t="s">
        <v>644</v>
      </c>
      <c r="B210" s="5"/>
      <c r="C210" s="5" t="s">
        <v>645</v>
      </c>
      <c r="D210" s="6" t="str">
        <f t="shared" si="42"/>
        <v>Click HGNC</v>
      </c>
      <c r="E210" s="7">
        <v>113810</v>
      </c>
      <c r="F210" s="6" t="str">
        <f t="shared" si="43"/>
        <v>Click OMIM</v>
      </c>
      <c r="G210" s="7" t="s">
        <v>646</v>
      </c>
      <c r="H210" s="5" t="s">
        <v>21</v>
      </c>
      <c r="I210" s="5"/>
      <c r="J210" s="5"/>
      <c r="K210" s="5"/>
      <c r="L210" s="5" t="s">
        <v>22</v>
      </c>
      <c r="M210" s="5"/>
      <c r="N210" s="5"/>
      <c r="O210" s="5"/>
      <c r="P210" s="5"/>
      <c r="Q210" s="5"/>
      <c r="R210" s="9"/>
      <c r="S210" s="1" t="str">
        <f t="shared" si="44"/>
        <v/>
      </c>
      <c r="T210" s="1" t="str">
        <f t="shared" si="45"/>
        <v/>
      </c>
      <c r="U210" s="1" t="str">
        <f t="shared" si="46"/>
        <v/>
      </c>
      <c r="V210" s="1" t="str">
        <f t="shared" si="47"/>
        <v>SyndrRetard;</v>
      </c>
      <c r="W210" s="1" t="str">
        <f t="shared" si="48"/>
        <v/>
      </c>
      <c r="X210" s="1" t="str">
        <f t="shared" si="49"/>
        <v/>
      </c>
      <c r="Y210" s="1" t="str">
        <f t="shared" si="50"/>
        <v/>
      </c>
      <c r="Z210" s="1" t="str">
        <f t="shared" si="51"/>
        <v/>
      </c>
      <c r="AA210" s="1" t="str">
        <f t="shared" si="52"/>
        <v/>
      </c>
      <c r="AB210" s="1" t="str">
        <f t="shared" si="53"/>
        <v/>
      </c>
      <c r="AC210" s="1" t="str">
        <f t="shared" si="54"/>
        <v>Gene:DST&amp;HGNC:1090&amp;OMIM:113810&amp;UserInfo:?Neuropathy, hereditary sensory and autonomic, type VI ; Epidermolysis bullosa simplex, autosomal recessive 2&amp;UserType:SyndrRetard;</v>
      </c>
      <c r="AD210" s="1" t="str">
        <f t="shared" si="55"/>
        <v>SyndrRetard;</v>
      </c>
    </row>
    <row r="211" spans="1:30" ht="12" customHeight="1" x14ac:dyDescent="0.2">
      <c r="A211" s="5" t="s">
        <v>647</v>
      </c>
      <c r="B211" s="5"/>
      <c r="C211" s="5" t="s">
        <v>648</v>
      </c>
      <c r="D211" s="6" t="str">
        <f t="shared" si="42"/>
        <v>Click HGNC</v>
      </c>
      <c r="E211" s="7">
        <v>600112</v>
      </c>
      <c r="F211" s="6" t="str">
        <f t="shared" si="43"/>
        <v>Click OMIM</v>
      </c>
      <c r="G211" s="7" t="s">
        <v>649</v>
      </c>
      <c r="H211" s="5" t="s">
        <v>283</v>
      </c>
      <c r="I211" s="5"/>
      <c r="J211" s="5"/>
      <c r="K211" s="5"/>
      <c r="L211" s="5" t="s">
        <v>22</v>
      </c>
      <c r="M211" s="5" t="s">
        <v>22</v>
      </c>
      <c r="N211" s="5"/>
      <c r="O211" s="5"/>
      <c r="P211" s="5"/>
      <c r="Q211" s="5"/>
      <c r="R211" s="9" t="s">
        <v>22</v>
      </c>
      <c r="S211" s="1" t="str">
        <f t="shared" si="44"/>
        <v/>
      </c>
      <c r="T211" s="1" t="str">
        <f t="shared" si="45"/>
        <v/>
      </c>
      <c r="U211" s="1" t="str">
        <f t="shared" si="46"/>
        <v/>
      </c>
      <c r="V211" s="1" t="str">
        <f t="shared" si="47"/>
        <v>SyndrRetard;</v>
      </c>
      <c r="W211" s="1" t="str">
        <f t="shared" si="48"/>
        <v>RetardPlusCerebAbnorm;</v>
      </c>
      <c r="X211" s="1" t="str">
        <f t="shared" si="49"/>
        <v/>
      </c>
      <c r="Y211" s="1" t="str">
        <f t="shared" si="50"/>
        <v/>
      </c>
      <c r="Z211" s="1" t="str">
        <f t="shared" si="51"/>
        <v/>
      </c>
      <c r="AA211" s="1" t="str">
        <f t="shared" si="52"/>
        <v/>
      </c>
      <c r="AB211" s="1" t="str">
        <f t="shared" si="53"/>
        <v>Neuro;</v>
      </c>
      <c r="AC211" s="1" t="str">
        <f t="shared" si="54"/>
        <v>Gene:DYNC1H1&amp;HGNC:2961&amp;OMIM:600112&amp;UserInfo:Charcot-Marie-Tooth disease, axonal, type 20 ; Mental retardation, autosomal dominant 13 ; Spinal muscular atrophy, lower extremity-predominant 1, AD&amp;UserType:SyndrRetard;RetardPlusCerebAbnorm;Neuro;</v>
      </c>
      <c r="AD211" s="1" t="str">
        <f t="shared" si="55"/>
        <v>SyndrRetard;RetardPlusCerebAbnorm;Neuro;</v>
      </c>
    </row>
    <row r="212" spans="1:30" ht="12" customHeight="1" x14ac:dyDescent="0.2">
      <c r="A212" s="5" t="s">
        <v>650</v>
      </c>
      <c r="B212" s="5"/>
      <c r="C212" s="5" t="s">
        <v>651</v>
      </c>
      <c r="D212" s="6" t="str">
        <f t="shared" si="42"/>
        <v>Click HGNC</v>
      </c>
      <c r="E212" s="7">
        <v>600855</v>
      </c>
      <c r="F212" s="6" t="str">
        <f t="shared" si="43"/>
        <v>Click OMIM</v>
      </c>
      <c r="G212" s="7" t="s">
        <v>652</v>
      </c>
      <c r="H212" s="5" t="s">
        <v>283</v>
      </c>
      <c r="I212" s="5"/>
      <c r="J212" s="5"/>
      <c r="K212" s="5" t="s">
        <v>22</v>
      </c>
      <c r="L212" s="5" t="s">
        <v>22</v>
      </c>
      <c r="M212" s="5"/>
      <c r="N212" s="5"/>
      <c r="O212" s="5"/>
      <c r="P212" s="5"/>
      <c r="Q212" s="5"/>
      <c r="R212" s="9"/>
      <c r="S212" s="1" t="str">
        <f t="shared" si="44"/>
        <v/>
      </c>
      <c r="T212" s="1" t="str">
        <f t="shared" si="45"/>
        <v/>
      </c>
      <c r="U212" s="1" t="str">
        <f t="shared" si="46"/>
        <v>NonSyndrRetard;</v>
      </c>
      <c r="V212" s="1" t="str">
        <f t="shared" si="47"/>
        <v>SyndrRetard;</v>
      </c>
      <c r="W212" s="1" t="str">
        <f t="shared" si="48"/>
        <v/>
      </c>
      <c r="X212" s="1" t="str">
        <f t="shared" si="49"/>
        <v/>
      </c>
      <c r="Y212" s="1" t="str">
        <f t="shared" si="50"/>
        <v/>
      </c>
      <c r="Z212" s="1" t="str">
        <f t="shared" si="51"/>
        <v/>
      </c>
      <c r="AA212" s="1" t="str">
        <f t="shared" si="52"/>
        <v/>
      </c>
      <c r="AB212" s="1" t="str">
        <f t="shared" si="53"/>
        <v/>
      </c>
      <c r="AC212" s="1" t="str">
        <f t="shared" si="54"/>
        <v>Gene:DYRK1A&amp;HGNC:3091&amp;OMIM:600855&amp;UserInfo:Mental retardation, autosomal dominant 7&amp;UserType:NonSyndrRetard;SyndrRetard;</v>
      </c>
      <c r="AD212" s="1" t="str">
        <f t="shared" si="55"/>
        <v>NonSyndrRetard;SyndrRetard;</v>
      </c>
    </row>
    <row r="213" spans="1:30" ht="12" customHeight="1" x14ac:dyDescent="0.2">
      <c r="A213" s="5" t="s">
        <v>653</v>
      </c>
      <c r="B213" s="5"/>
      <c r="C213" s="5" t="s">
        <v>654</v>
      </c>
      <c r="D213" s="6" t="str">
        <f t="shared" si="42"/>
        <v>Click HGNC</v>
      </c>
      <c r="E213" s="7">
        <v>300205</v>
      </c>
      <c r="F213" s="6" t="str">
        <f t="shared" si="43"/>
        <v>Click OMIM</v>
      </c>
      <c r="G213" s="7" t="s">
        <v>655</v>
      </c>
      <c r="H213" s="5" t="s">
        <v>21</v>
      </c>
      <c r="I213" s="5"/>
      <c r="J213" s="5"/>
      <c r="K213" s="5"/>
      <c r="L213" s="5" t="s">
        <v>22</v>
      </c>
      <c r="M213" s="5"/>
      <c r="N213" s="5"/>
      <c r="O213" s="5"/>
      <c r="P213" s="5" t="s">
        <v>22</v>
      </c>
      <c r="Q213" s="5"/>
      <c r="R213" s="9"/>
      <c r="S213" s="1" t="str">
        <f t="shared" si="44"/>
        <v/>
      </c>
      <c r="T213" s="1" t="str">
        <f t="shared" si="45"/>
        <v/>
      </c>
      <c r="U213" s="1" t="str">
        <f t="shared" si="46"/>
        <v/>
      </c>
      <c r="V213" s="1" t="str">
        <f t="shared" si="47"/>
        <v>SyndrRetard;</v>
      </c>
      <c r="W213" s="1" t="str">
        <f t="shared" si="48"/>
        <v/>
      </c>
      <c r="X213" s="1" t="str">
        <f t="shared" si="49"/>
        <v/>
      </c>
      <c r="Y213" s="1" t="str">
        <f t="shared" si="50"/>
        <v/>
      </c>
      <c r="Z213" s="1" t="str">
        <f t="shared" si="51"/>
        <v>NonRetardButSyndr;</v>
      </c>
      <c r="AA213" s="1" t="str">
        <f t="shared" si="52"/>
        <v/>
      </c>
      <c r="AB213" s="1" t="str">
        <f t="shared" si="53"/>
        <v/>
      </c>
      <c r="AC213" s="1" t="str">
        <f t="shared" si="54"/>
        <v>Gene:EBP&amp;HGNC:3133&amp;OMIM:300205&amp;UserInfo:Chondrodysplasia punctata, X-linked dominant ; MEND syndrome&amp;UserType:SyndrRetard;NonRetardButSyndr;</v>
      </c>
      <c r="AD213" s="1" t="str">
        <f t="shared" si="55"/>
        <v>SyndrRetard;NonRetardButSyndr;</v>
      </c>
    </row>
    <row r="214" spans="1:30" ht="12" customHeight="1" x14ac:dyDescent="0.2">
      <c r="A214" s="5" t="s">
        <v>656</v>
      </c>
      <c r="B214" s="5"/>
      <c r="C214" s="5" t="s">
        <v>657</v>
      </c>
      <c r="D214" s="6" t="str">
        <f t="shared" si="42"/>
        <v>Click HGNC</v>
      </c>
      <c r="E214" s="7">
        <v>609842</v>
      </c>
      <c r="F214" s="6" t="str">
        <f t="shared" si="43"/>
        <v>Click OMIM</v>
      </c>
      <c r="G214" s="7" t="s">
        <v>658</v>
      </c>
      <c r="H214" s="5" t="s">
        <v>21</v>
      </c>
      <c r="I214" s="5"/>
      <c r="J214" s="5"/>
      <c r="K214" s="5"/>
      <c r="L214" s="5" t="s">
        <v>22</v>
      </c>
      <c r="M214" s="5"/>
      <c r="N214" s="5"/>
      <c r="O214" s="5"/>
      <c r="P214" s="5"/>
      <c r="Q214" s="5"/>
      <c r="R214" s="9"/>
      <c r="S214" s="1" t="str">
        <f t="shared" si="44"/>
        <v/>
      </c>
      <c r="T214" s="1" t="str">
        <f t="shared" si="45"/>
        <v/>
      </c>
      <c r="U214" s="1" t="str">
        <f t="shared" si="46"/>
        <v/>
      </c>
      <c r="V214" s="1" t="str">
        <f t="shared" si="47"/>
        <v>SyndrRetard;</v>
      </c>
      <c r="W214" s="1" t="str">
        <f t="shared" si="48"/>
        <v/>
      </c>
      <c r="X214" s="1" t="str">
        <f t="shared" si="49"/>
        <v/>
      </c>
      <c r="Y214" s="1" t="str">
        <f t="shared" si="50"/>
        <v/>
      </c>
      <c r="Z214" s="1" t="str">
        <f t="shared" si="51"/>
        <v/>
      </c>
      <c r="AA214" s="1" t="str">
        <f t="shared" si="52"/>
        <v/>
      </c>
      <c r="AB214" s="1" t="str">
        <f t="shared" si="53"/>
        <v/>
      </c>
      <c r="AC214" s="1" t="str">
        <f t="shared" si="54"/>
        <v>Gene:EDC3&amp;HGNC:26114&amp;OMIM:609842&amp;UserInfo:?Mental retardation, autosomal recessive 50&amp;UserType:SyndrRetard;</v>
      </c>
      <c r="AD214" s="1" t="str">
        <f t="shared" si="55"/>
        <v>SyndrRetard;</v>
      </c>
    </row>
    <row r="215" spans="1:30" ht="12" customHeight="1" x14ac:dyDescent="0.2">
      <c r="A215" s="5" t="s">
        <v>659</v>
      </c>
      <c r="B215" s="5"/>
      <c r="C215" s="5" t="s">
        <v>660</v>
      </c>
      <c r="D215" s="6" t="str">
        <f t="shared" si="42"/>
        <v>Click HGNC</v>
      </c>
      <c r="E215" s="7">
        <v>602959</v>
      </c>
      <c r="F215" s="6" t="str">
        <f t="shared" si="43"/>
        <v>Click OMIM</v>
      </c>
      <c r="G215" s="7" t="s">
        <v>661</v>
      </c>
      <c r="H215" s="5" t="s">
        <v>21</v>
      </c>
      <c r="I215" s="5"/>
      <c r="J215" s="5"/>
      <c r="K215" s="5"/>
      <c r="L215" s="5" t="s">
        <v>22</v>
      </c>
      <c r="M215" s="5"/>
      <c r="N215" s="5" t="s">
        <v>22</v>
      </c>
      <c r="O215" s="5"/>
      <c r="P215" s="5"/>
      <c r="Q215" s="5"/>
      <c r="R215" s="9"/>
      <c r="S215" s="1" t="str">
        <f t="shared" si="44"/>
        <v/>
      </c>
      <c r="T215" s="1" t="str">
        <f t="shared" si="45"/>
        <v/>
      </c>
      <c r="U215" s="1" t="str">
        <f t="shared" si="46"/>
        <v/>
      </c>
      <c r="V215" s="1" t="str">
        <f t="shared" si="47"/>
        <v>SyndrRetard;</v>
      </c>
      <c r="W215" s="1" t="str">
        <f t="shared" si="48"/>
        <v/>
      </c>
      <c r="X215" s="1" t="str">
        <f t="shared" si="49"/>
        <v>Encephalo;</v>
      </c>
      <c r="Y215" s="1" t="str">
        <f t="shared" si="50"/>
        <v/>
      </c>
      <c r="Z215" s="1" t="str">
        <f t="shared" si="51"/>
        <v/>
      </c>
      <c r="AA215" s="1" t="str">
        <f t="shared" si="52"/>
        <v/>
      </c>
      <c r="AB215" s="1" t="str">
        <f t="shared" si="53"/>
        <v/>
      </c>
      <c r="AC215" s="1" t="str">
        <f t="shared" si="54"/>
        <v>Gene:EEF1A2&amp;HGNC:3192&amp;OMIM:602959&amp;UserInfo:Epileptic encephalopathy, early infantile, 33 ; Mental retardation, autosomal dominant 38&amp;UserType:SyndrRetard;Encephalo;</v>
      </c>
      <c r="AD215" s="1" t="str">
        <f t="shared" si="55"/>
        <v>SyndrRetard;Encephalo;</v>
      </c>
    </row>
    <row r="216" spans="1:30" ht="12" customHeight="1" x14ac:dyDescent="0.2">
      <c r="A216" s="5" t="s">
        <v>662</v>
      </c>
      <c r="B216" s="5"/>
      <c r="C216" s="5" t="s">
        <v>663</v>
      </c>
      <c r="D216" s="6" t="str">
        <f t="shared" si="42"/>
        <v>Click HGNC</v>
      </c>
      <c r="E216" s="7">
        <v>603892</v>
      </c>
      <c r="F216" s="6" t="str">
        <f t="shared" si="43"/>
        <v>Click OMIM</v>
      </c>
      <c r="G216" s="7" t="s">
        <v>664</v>
      </c>
      <c r="H216" s="5" t="s">
        <v>21</v>
      </c>
      <c r="I216" s="5"/>
      <c r="J216" s="5"/>
      <c r="K216" s="5" t="s">
        <v>22</v>
      </c>
      <c r="L216" s="5" t="s">
        <v>22</v>
      </c>
      <c r="M216" s="5"/>
      <c r="N216" s="5"/>
      <c r="O216" s="5"/>
      <c r="P216" s="5"/>
      <c r="Q216" s="5"/>
      <c r="R216" s="9"/>
      <c r="S216" s="1" t="str">
        <f t="shared" si="44"/>
        <v/>
      </c>
      <c r="T216" s="1" t="str">
        <f t="shared" si="45"/>
        <v/>
      </c>
      <c r="U216" s="1" t="str">
        <f t="shared" si="46"/>
        <v>NonSyndrRetard;</v>
      </c>
      <c r="V216" s="1" t="str">
        <f t="shared" si="47"/>
        <v>SyndrRetard;</v>
      </c>
      <c r="W216" s="1" t="str">
        <f t="shared" si="48"/>
        <v/>
      </c>
      <c r="X216" s="1" t="str">
        <f t="shared" si="49"/>
        <v/>
      </c>
      <c r="Y216" s="1" t="str">
        <f t="shared" si="50"/>
        <v/>
      </c>
      <c r="Z216" s="1" t="str">
        <f t="shared" si="51"/>
        <v/>
      </c>
      <c r="AA216" s="1" t="str">
        <f t="shared" si="52"/>
        <v/>
      </c>
      <c r="AB216" s="1" t="str">
        <f t="shared" si="53"/>
        <v/>
      </c>
      <c r="AC216" s="1" t="str">
        <f t="shared" si="54"/>
        <v>Gene:EFTUD2&amp;HGNC:30858&amp;OMIM:603892&amp;UserInfo:Mandibulofacial dysostosis, Guion-Almeida type&amp;UserType:NonSyndrRetard;SyndrRetard;</v>
      </c>
      <c r="AD216" s="1" t="str">
        <f t="shared" si="55"/>
        <v>NonSyndrRetard;SyndrRetard;</v>
      </c>
    </row>
    <row r="217" spans="1:30" ht="12" customHeight="1" x14ac:dyDescent="0.2">
      <c r="A217" s="5" t="s">
        <v>665</v>
      </c>
      <c r="B217" s="5"/>
      <c r="C217" s="5" t="s">
        <v>666</v>
      </c>
      <c r="D217" s="6" t="str">
        <f t="shared" si="42"/>
        <v>Click HGNC</v>
      </c>
      <c r="E217" s="7">
        <v>607001</v>
      </c>
      <c r="F217" s="6" t="str">
        <f t="shared" si="43"/>
        <v>Click OMIM</v>
      </c>
      <c r="G217" s="7" t="s">
        <v>667</v>
      </c>
      <c r="H217" s="5" t="s">
        <v>283</v>
      </c>
      <c r="I217" s="5"/>
      <c r="J217" s="5"/>
      <c r="K217" s="5"/>
      <c r="L217" s="5" t="s">
        <v>22</v>
      </c>
      <c r="M217" s="5"/>
      <c r="N217" s="5"/>
      <c r="O217" s="5"/>
      <c r="P217" s="5"/>
      <c r="Q217" s="5"/>
      <c r="R217" s="9"/>
      <c r="S217" s="1" t="str">
        <f t="shared" si="44"/>
        <v/>
      </c>
      <c r="T217" s="1" t="str">
        <f t="shared" si="45"/>
        <v/>
      </c>
      <c r="U217" s="1" t="str">
        <f t="shared" si="46"/>
        <v/>
      </c>
      <c r="V217" s="1" t="str">
        <f t="shared" si="47"/>
        <v>SyndrRetard;</v>
      </c>
      <c r="W217" s="1" t="str">
        <f t="shared" si="48"/>
        <v/>
      </c>
      <c r="X217" s="1" t="str">
        <f t="shared" si="49"/>
        <v/>
      </c>
      <c r="Y217" s="1" t="str">
        <f t="shared" si="50"/>
        <v/>
      </c>
      <c r="Z217" s="1" t="str">
        <f t="shared" si="51"/>
        <v/>
      </c>
      <c r="AA217" s="1" t="str">
        <f t="shared" si="52"/>
        <v/>
      </c>
      <c r="AB217" s="1" t="str">
        <f t="shared" si="53"/>
        <v/>
      </c>
      <c r="AC217" s="1" t="str">
        <f t="shared" si="54"/>
        <v>Gene:EHMT1&amp;HGNC:24650&amp;OMIM:607001&amp;UserInfo:Kleefstra syndrome&amp;UserType:SyndrRetard;</v>
      </c>
      <c r="AD217" s="1" t="str">
        <f t="shared" si="55"/>
        <v>SyndrRetard;</v>
      </c>
    </row>
    <row r="218" spans="1:30" ht="12" customHeight="1" x14ac:dyDescent="0.2">
      <c r="A218" s="5" t="s">
        <v>668</v>
      </c>
      <c r="B218" s="5"/>
      <c r="C218" s="5" t="s">
        <v>669</v>
      </c>
      <c r="D218" s="6" t="str">
        <f t="shared" si="42"/>
        <v>Click HGNC</v>
      </c>
      <c r="E218" s="7">
        <v>604032</v>
      </c>
      <c r="F218" s="6" t="str">
        <f t="shared" si="43"/>
        <v>Click OMIM</v>
      </c>
      <c r="G218" s="7" t="s">
        <v>670</v>
      </c>
      <c r="H218" s="5" t="s">
        <v>21</v>
      </c>
      <c r="I218" s="5"/>
      <c r="J218" s="5"/>
      <c r="K218" s="5"/>
      <c r="L218" s="5" t="s">
        <v>22</v>
      </c>
      <c r="M218" s="5"/>
      <c r="N218" s="5"/>
      <c r="O218" s="5"/>
      <c r="P218" s="5" t="s">
        <v>22</v>
      </c>
      <c r="Q218" s="5"/>
      <c r="R218" s="9"/>
      <c r="S218" s="1" t="str">
        <f t="shared" si="44"/>
        <v/>
      </c>
      <c r="T218" s="1" t="str">
        <f t="shared" si="45"/>
        <v/>
      </c>
      <c r="U218" s="1" t="str">
        <f t="shared" si="46"/>
        <v/>
      </c>
      <c r="V218" s="1" t="str">
        <f t="shared" si="47"/>
        <v>SyndrRetard;</v>
      </c>
      <c r="W218" s="1" t="str">
        <f t="shared" si="48"/>
        <v/>
      </c>
      <c r="X218" s="1" t="str">
        <f t="shared" si="49"/>
        <v/>
      </c>
      <c r="Y218" s="1" t="str">
        <f t="shared" si="50"/>
        <v/>
      </c>
      <c r="Z218" s="1" t="str">
        <f t="shared" si="51"/>
        <v>NonRetardButSyndr;</v>
      </c>
      <c r="AA218" s="1" t="str">
        <f t="shared" si="52"/>
        <v/>
      </c>
      <c r="AB218" s="1" t="str">
        <f t="shared" si="53"/>
        <v/>
      </c>
      <c r="AC218" s="1" t="str">
        <f t="shared" si="54"/>
        <v>Gene:EIF2AK3&amp;HGNC:3255&amp;OMIM:604032&amp;UserInfo:Wolcott-Rallison syndrome&amp;UserType:SyndrRetard;NonRetardButSyndr;</v>
      </c>
      <c r="AD218" s="1" t="str">
        <f t="shared" si="55"/>
        <v>SyndrRetard;NonRetardButSyndr;</v>
      </c>
    </row>
    <row r="219" spans="1:30" ht="12" customHeight="1" x14ac:dyDescent="0.2">
      <c r="A219" s="5" t="s">
        <v>671</v>
      </c>
      <c r="B219" s="5"/>
      <c r="C219" s="5" t="s">
        <v>672</v>
      </c>
      <c r="D219" s="6" t="str">
        <f t="shared" si="42"/>
        <v>Click HGNC</v>
      </c>
      <c r="E219" s="7">
        <v>600495</v>
      </c>
      <c r="F219" s="6" t="str">
        <f t="shared" si="43"/>
        <v>Click OMIM</v>
      </c>
      <c r="G219" s="7" t="s">
        <v>673</v>
      </c>
      <c r="H219" s="5" t="s">
        <v>21</v>
      </c>
      <c r="I219" s="5"/>
      <c r="J219" s="5"/>
      <c r="K219" s="5"/>
      <c r="L219" s="5" t="s">
        <v>177</v>
      </c>
      <c r="M219" s="5"/>
      <c r="N219" s="5"/>
      <c r="O219" s="5"/>
      <c r="P219" s="5"/>
      <c r="Q219" s="5"/>
      <c r="R219" s="9"/>
      <c r="S219" s="1" t="str">
        <f t="shared" si="44"/>
        <v/>
      </c>
      <c r="T219" s="1" t="str">
        <f t="shared" si="45"/>
        <v/>
      </c>
      <c r="U219" s="1" t="str">
        <f t="shared" si="46"/>
        <v/>
      </c>
      <c r="V219" s="1" t="str">
        <f t="shared" si="47"/>
        <v/>
      </c>
      <c r="W219" s="1" t="str">
        <f t="shared" si="48"/>
        <v/>
      </c>
      <c r="X219" s="1" t="str">
        <f t="shared" si="49"/>
        <v/>
      </c>
      <c r="Y219" s="1" t="str">
        <f t="shared" si="50"/>
        <v/>
      </c>
      <c r="Z219" s="1" t="str">
        <f t="shared" si="51"/>
        <v/>
      </c>
      <c r="AA219" s="1" t="str">
        <f t="shared" si="52"/>
        <v/>
      </c>
      <c r="AB219" s="1" t="str">
        <f t="shared" si="53"/>
        <v/>
      </c>
      <c r="AC219" s="1" t="str">
        <f t="shared" si="54"/>
        <v>Gene:EIF4G1&amp;HGNC:3296&amp;OMIM:600495&amp;UserInfo:Parkinson disease 18&amp;UserType:</v>
      </c>
      <c r="AD219" s="1" t="str">
        <f t="shared" si="55"/>
        <v/>
      </c>
    </row>
    <row r="220" spans="1:30" ht="12" customHeight="1" x14ac:dyDescent="0.2">
      <c r="A220" s="5" t="s">
        <v>674</v>
      </c>
      <c r="B220" s="5"/>
      <c r="C220" s="5" t="s">
        <v>675</v>
      </c>
      <c r="D220" s="6" t="str">
        <f t="shared" si="42"/>
        <v>Click HGNC</v>
      </c>
      <c r="E220" s="7">
        <v>605512</v>
      </c>
      <c r="F220" s="6" t="str">
        <f t="shared" si="43"/>
        <v>Click OMIM</v>
      </c>
      <c r="G220" s="7" t="s">
        <v>676</v>
      </c>
      <c r="H220" s="5" t="s">
        <v>21</v>
      </c>
      <c r="I220" s="5"/>
      <c r="J220" s="5" t="s">
        <v>22</v>
      </c>
      <c r="K220" s="5"/>
      <c r="L220" s="5" t="s">
        <v>22</v>
      </c>
      <c r="M220" s="5"/>
      <c r="N220" s="5"/>
      <c r="O220" s="5"/>
      <c r="P220" s="5" t="s">
        <v>22</v>
      </c>
      <c r="Q220" s="5"/>
      <c r="R220" s="9"/>
      <c r="S220" s="1" t="str">
        <f t="shared" si="44"/>
        <v/>
      </c>
      <c r="T220" s="1" t="str">
        <f t="shared" si="45"/>
        <v>Unexpected;</v>
      </c>
      <c r="U220" s="1" t="str">
        <f t="shared" si="46"/>
        <v/>
      </c>
      <c r="V220" s="1" t="str">
        <f t="shared" si="47"/>
        <v>SyndrRetard;</v>
      </c>
      <c r="W220" s="1" t="str">
        <f t="shared" si="48"/>
        <v/>
      </c>
      <c r="X220" s="1" t="str">
        <f t="shared" si="49"/>
        <v/>
      </c>
      <c r="Y220" s="1" t="str">
        <f t="shared" si="50"/>
        <v/>
      </c>
      <c r="Z220" s="1" t="str">
        <f t="shared" si="51"/>
        <v>NonRetardButSyndr;</v>
      </c>
      <c r="AA220" s="1" t="str">
        <f t="shared" si="52"/>
        <v/>
      </c>
      <c r="AB220" s="1" t="str">
        <f t="shared" si="53"/>
        <v/>
      </c>
      <c r="AC220" s="1" t="str">
        <f t="shared" si="54"/>
        <v>Gene:ELOVL4&amp;HGNC:14415&amp;OMIM:605512&amp;UserInfo:?Spinocerebellar ataxia 34 ; Ichthyosis, spastic quadriplegia, and mental retardation ; Stargardt disease 3&amp;UserType:Unexpected;SyndrRetard;NonRetardButSyndr;</v>
      </c>
      <c r="AD220" s="1" t="str">
        <f t="shared" si="55"/>
        <v>Unexpected;SyndrRetard;NonRetardButSyndr;</v>
      </c>
    </row>
    <row r="221" spans="1:30" ht="12" customHeight="1" x14ac:dyDescent="0.2">
      <c r="A221" s="5" t="s">
        <v>677</v>
      </c>
      <c r="B221" s="5"/>
      <c r="C221" s="5" t="s">
        <v>678</v>
      </c>
      <c r="D221" s="6" t="str">
        <f t="shared" si="42"/>
        <v>Click HGNC</v>
      </c>
      <c r="E221" s="7">
        <v>600035</v>
      </c>
      <c r="F221" s="6" t="str">
        <f t="shared" si="43"/>
        <v>Click OMIM</v>
      </c>
      <c r="G221" s="7" t="s">
        <v>679</v>
      </c>
      <c r="H221" s="5" t="s">
        <v>21</v>
      </c>
      <c r="I221" s="5"/>
      <c r="J221" s="5"/>
      <c r="K221" s="5"/>
      <c r="L221" s="5" t="s">
        <v>22</v>
      </c>
      <c r="M221" s="5" t="s">
        <v>22</v>
      </c>
      <c r="N221" s="5"/>
      <c r="O221" s="5"/>
      <c r="P221" s="5"/>
      <c r="Q221" s="5"/>
      <c r="R221" s="9"/>
      <c r="S221" s="1" t="str">
        <f t="shared" si="44"/>
        <v/>
      </c>
      <c r="T221" s="1" t="str">
        <f t="shared" si="45"/>
        <v/>
      </c>
      <c r="U221" s="1" t="str">
        <f t="shared" si="46"/>
        <v/>
      </c>
      <c r="V221" s="1" t="str">
        <f t="shared" si="47"/>
        <v>SyndrRetard;</v>
      </c>
      <c r="W221" s="1" t="str">
        <f t="shared" si="48"/>
        <v>RetardPlusCerebAbnorm;</v>
      </c>
      <c r="X221" s="1" t="str">
        <f t="shared" si="49"/>
        <v/>
      </c>
      <c r="Y221" s="1" t="str">
        <f t="shared" si="50"/>
        <v/>
      </c>
      <c r="Z221" s="1" t="str">
        <f t="shared" si="51"/>
        <v/>
      </c>
      <c r="AA221" s="1" t="str">
        <f t="shared" si="52"/>
        <v/>
      </c>
      <c r="AB221" s="1" t="str">
        <f t="shared" si="53"/>
        <v/>
      </c>
      <c r="AC221" s="1" t="str">
        <f t="shared" si="54"/>
        <v>Gene:EMX2&amp;HGNC:3341&amp;OMIM:600035&amp;UserInfo:Schizencephaly&amp;UserType:SyndrRetard;RetardPlusCerebAbnorm;</v>
      </c>
      <c r="AD221" s="1" t="str">
        <f t="shared" si="55"/>
        <v>SyndrRetard;RetardPlusCerebAbnorm;</v>
      </c>
    </row>
    <row r="222" spans="1:30" ht="12" customHeight="1" x14ac:dyDescent="0.2">
      <c r="A222" s="5" t="s">
        <v>680</v>
      </c>
      <c r="B222" s="5"/>
      <c r="C222" s="5" t="s">
        <v>681</v>
      </c>
      <c r="D222" s="6" t="str">
        <f t="shared" si="42"/>
        <v>Click HGNC</v>
      </c>
      <c r="E222" s="7">
        <v>602700</v>
      </c>
      <c r="F222" s="6" t="str">
        <f t="shared" si="43"/>
        <v>Click OMIM</v>
      </c>
      <c r="G222" s="7" t="s">
        <v>682</v>
      </c>
      <c r="H222" s="5" t="s">
        <v>21</v>
      </c>
      <c r="I222" s="5"/>
      <c r="J222" s="5"/>
      <c r="K222" s="5" t="s">
        <v>22</v>
      </c>
      <c r="L222" s="5" t="s">
        <v>22</v>
      </c>
      <c r="M222" s="5"/>
      <c r="N222" s="5"/>
      <c r="O222" s="5"/>
      <c r="P222" s="5"/>
      <c r="Q222" s="5"/>
      <c r="R222" s="9"/>
      <c r="S222" s="1" t="str">
        <f t="shared" si="44"/>
        <v/>
      </c>
      <c r="T222" s="1" t="str">
        <f t="shared" si="45"/>
        <v/>
      </c>
      <c r="U222" s="1" t="str">
        <f t="shared" si="46"/>
        <v>NonSyndrRetard;</v>
      </c>
      <c r="V222" s="1" t="str">
        <f t="shared" si="47"/>
        <v>SyndrRetard;</v>
      </c>
      <c r="W222" s="1" t="str">
        <f t="shared" si="48"/>
        <v/>
      </c>
      <c r="X222" s="1" t="str">
        <f t="shared" si="49"/>
        <v/>
      </c>
      <c r="Y222" s="1" t="str">
        <f t="shared" si="50"/>
        <v/>
      </c>
      <c r="Z222" s="1" t="str">
        <f t="shared" si="51"/>
        <v/>
      </c>
      <c r="AA222" s="1" t="str">
        <f t="shared" si="52"/>
        <v/>
      </c>
      <c r="AB222" s="1" t="str">
        <f t="shared" si="53"/>
        <v/>
      </c>
      <c r="AC222" s="1" t="str">
        <f t="shared" si="54"/>
        <v>Gene:EP300&amp;HGNC:3373&amp;OMIM:602700&amp;UserInfo:Colorectal cancer, somatic ; Rubinstein-Taybi syndrome 2&amp;UserType:NonSyndrRetard;SyndrRetard;</v>
      </c>
      <c r="AD222" s="1" t="str">
        <f t="shared" si="55"/>
        <v>NonSyndrRetard;SyndrRetard;</v>
      </c>
    </row>
    <row r="223" spans="1:30" ht="12" customHeight="1" x14ac:dyDescent="0.2">
      <c r="A223" s="5" t="s">
        <v>683</v>
      </c>
      <c r="B223" s="5"/>
      <c r="C223" s="5" t="s">
        <v>684</v>
      </c>
      <c r="D223" s="6" t="str">
        <f t="shared" si="42"/>
        <v>Click HGNC</v>
      </c>
      <c r="E223" s="7">
        <v>602879</v>
      </c>
      <c r="F223" s="6" t="str">
        <f t="shared" si="43"/>
        <v>Click OMIM</v>
      </c>
      <c r="G223" s="7" t="s">
        <v>685</v>
      </c>
      <c r="H223" s="5" t="s">
        <v>21</v>
      </c>
      <c r="I223" s="5"/>
      <c r="J223" s="5"/>
      <c r="K223" s="5" t="s">
        <v>22</v>
      </c>
      <c r="L223" s="5"/>
      <c r="M223" s="5"/>
      <c r="N223" s="5"/>
      <c r="O223" s="5"/>
      <c r="P223" s="5"/>
      <c r="Q223" s="5"/>
      <c r="R223" s="9"/>
      <c r="S223" s="1" t="str">
        <f t="shared" si="44"/>
        <v/>
      </c>
      <c r="T223" s="1" t="str">
        <f t="shared" si="45"/>
        <v/>
      </c>
      <c r="U223" s="1" t="str">
        <f t="shared" si="46"/>
        <v>NonSyndrRetard;</v>
      </c>
      <c r="V223" s="1" t="str">
        <f t="shared" si="47"/>
        <v/>
      </c>
      <c r="W223" s="1" t="str">
        <f t="shared" si="48"/>
        <v/>
      </c>
      <c r="X223" s="1" t="str">
        <f t="shared" si="49"/>
        <v/>
      </c>
      <c r="Y223" s="1" t="str">
        <f t="shared" si="50"/>
        <v/>
      </c>
      <c r="Z223" s="1" t="str">
        <f t="shared" si="51"/>
        <v/>
      </c>
      <c r="AA223" s="1" t="str">
        <f t="shared" si="52"/>
        <v/>
      </c>
      <c r="AB223" s="1" t="str">
        <f t="shared" si="53"/>
        <v/>
      </c>
      <c r="AC223" s="1" t="str">
        <f t="shared" si="54"/>
        <v>Gene:EPB41L1&amp;HGNC:3378&amp;OMIM:602879&amp;UserInfo:?Mental retardation, autosomal dominant 11&amp;UserType:NonSyndrRetard;</v>
      </c>
      <c r="AD223" s="1" t="str">
        <f t="shared" si="55"/>
        <v>NonSyndrRetard;</v>
      </c>
    </row>
    <row r="224" spans="1:30" ht="12" customHeight="1" x14ac:dyDescent="0.2">
      <c r="A224" s="12" t="s">
        <v>686</v>
      </c>
      <c r="B224" s="12"/>
      <c r="C224" s="5" t="s">
        <v>687</v>
      </c>
      <c r="D224" s="6" t="str">
        <f t="shared" si="42"/>
        <v>Click HGNC</v>
      </c>
      <c r="E224" s="7">
        <v>615068</v>
      </c>
      <c r="F224" s="6" t="str">
        <f t="shared" si="43"/>
        <v>Click OMIM</v>
      </c>
      <c r="G224" s="7" t="s">
        <v>688</v>
      </c>
      <c r="H224" s="5"/>
      <c r="I224" s="5"/>
      <c r="J224" s="5"/>
      <c r="K224" s="5"/>
      <c r="L224" s="5" t="s">
        <v>22</v>
      </c>
      <c r="M224" s="5" t="s">
        <v>22</v>
      </c>
      <c r="N224" s="5"/>
      <c r="O224" s="5"/>
      <c r="P224" s="5"/>
      <c r="Q224" s="5" t="s">
        <v>22</v>
      </c>
      <c r="R224" s="9"/>
      <c r="S224" s="1" t="str">
        <f t="shared" si="44"/>
        <v/>
      </c>
      <c r="T224" s="1" t="str">
        <f t="shared" si="45"/>
        <v/>
      </c>
      <c r="U224" s="1" t="str">
        <f t="shared" si="46"/>
        <v/>
      </c>
      <c r="V224" s="1" t="str">
        <f t="shared" si="47"/>
        <v>SyndrRetard;</v>
      </c>
      <c r="W224" s="1" t="str">
        <f t="shared" si="48"/>
        <v>RetardPlusCerebAbnorm;</v>
      </c>
      <c r="X224" s="1" t="str">
        <f t="shared" si="49"/>
        <v/>
      </c>
      <c r="Y224" s="1" t="str">
        <f t="shared" si="50"/>
        <v/>
      </c>
      <c r="Z224" s="1" t="str">
        <f t="shared" si="51"/>
        <v/>
      </c>
      <c r="AA224" s="1" t="str">
        <f t="shared" si="52"/>
        <v>Cardiopathy;</v>
      </c>
      <c r="AB224" s="1" t="str">
        <f t="shared" si="53"/>
        <v/>
      </c>
      <c r="AC224" s="1" t="str">
        <f t="shared" si="54"/>
        <v>Gene:EPG5&amp;HGNC:29331&amp;OMIM:615068&amp;UserInfo:Vici syndrome&amp;UserType:SyndrRetard;RetardPlusCerebAbnorm;Cardiopathy;</v>
      </c>
      <c r="AD224" s="1" t="str">
        <f t="shared" si="55"/>
        <v>SyndrRetard;RetardPlusCerebAbnorm;Cardiopathy;</v>
      </c>
    </row>
    <row r="225" spans="1:30" ht="12" customHeight="1" x14ac:dyDescent="0.2">
      <c r="A225" s="5" t="s">
        <v>689</v>
      </c>
      <c r="B225" s="5"/>
      <c r="C225" s="5" t="s">
        <v>690</v>
      </c>
      <c r="D225" s="6" t="str">
        <f t="shared" si="42"/>
        <v>Click HGNC</v>
      </c>
      <c r="E225" s="7">
        <v>126340</v>
      </c>
      <c r="F225" s="6" t="str">
        <f t="shared" si="43"/>
        <v>Click OMIM</v>
      </c>
      <c r="G225" s="7" t="s">
        <v>691</v>
      </c>
      <c r="H225" s="5" t="s">
        <v>21</v>
      </c>
      <c r="I225" s="5"/>
      <c r="J225" s="5"/>
      <c r="K225" s="5"/>
      <c r="L225" s="5" t="s">
        <v>22</v>
      </c>
      <c r="M225" s="5"/>
      <c r="N225" s="5"/>
      <c r="O225" s="5"/>
      <c r="P225" s="5"/>
      <c r="Q225" s="5"/>
      <c r="R225" s="9"/>
      <c r="S225" s="1" t="str">
        <f t="shared" si="44"/>
        <v/>
      </c>
      <c r="T225" s="1" t="str">
        <f t="shared" si="45"/>
        <v/>
      </c>
      <c r="U225" s="1" t="str">
        <f t="shared" si="46"/>
        <v/>
      </c>
      <c r="V225" s="1" t="str">
        <f t="shared" si="47"/>
        <v>SyndrRetard;</v>
      </c>
      <c r="W225" s="1" t="str">
        <f t="shared" si="48"/>
        <v/>
      </c>
      <c r="X225" s="1" t="str">
        <f t="shared" si="49"/>
        <v/>
      </c>
      <c r="Y225" s="1" t="str">
        <f t="shared" si="50"/>
        <v/>
      </c>
      <c r="Z225" s="1" t="str">
        <f t="shared" si="51"/>
        <v/>
      </c>
      <c r="AA225" s="1" t="str">
        <f t="shared" si="52"/>
        <v/>
      </c>
      <c r="AB225" s="1" t="str">
        <f t="shared" si="53"/>
        <v/>
      </c>
      <c r="AC225" s="1" t="str">
        <f t="shared" si="54"/>
        <v>Gene:ERCC2&amp;HGNC:3434&amp;OMIM:126340&amp;UserInfo:Cerebrooculofacioskeletal syndrome 2 ; Trichothiodystrophy 1, photosensitive ; Xeroderma pigmentosum, group D&amp;UserType:SyndrRetard;</v>
      </c>
      <c r="AD225" s="1" t="str">
        <f t="shared" si="55"/>
        <v>SyndrRetard;</v>
      </c>
    </row>
    <row r="226" spans="1:30" ht="12" customHeight="1" x14ac:dyDescent="0.2">
      <c r="A226" s="5" t="s">
        <v>692</v>
      </c>
      <c r="B226" s="5"/>
      <c r="C226" s="5" t="s">
        <v>693</v>
      </c>
      <c r="D226" s="6" t="str">
        <f t="shared" si="42"/>
        <v>Click HGNC</v>
      </c>
      <c r="E226" s="7">
        <v>133510</v>
      </c>
      <c r="F226" s="6" t="str">
        <f t="shared" si="43"/>
        <v>Click OMIM</v>
      </c>
      <c r="G226" s="7" t="s">
        <v>694</v>
      </c>
      <c r="H226" s="5" t="s">
        <v>21</v>
      </c>
      <c r="I226" s="5"/>
      <c r="J226" s="5"/>
      <c r="K226" s="5"/>
      <c r="L226" s="5" t="s">
        <v>22</v>
      </c>
      <c r="M226" s="5"/>
      <c r="N226" s="5"/>
      <c r="O226" s="5"/>
      <c r="P226" s="5"/>
      <c r="Q226" s="5"/>
      <c r="R226" s="9"/>
      <c r="S226" s="1" t="str">
        <f t="shared" si="44"/>
        <v/>
      </c>
      <c r="T226" s="1" t="str">
        <f t="shared" si="45"/>
        <v/>
      </c>
      <c r="U226" s="1" t="str">
        <f t="shared" si="46"/>
        <v/>
      </c>
      <c r="V226" s="1" t="str">
        <f t="shared" si="47"/>
        <v>SyndrRetard;</v>
      </c>
      <c r="W226" s="1" t="str">
        <f t="shared" si="48"/>
        <v/>
      </c>
      <c r="X226" s="1" t="str">
        <f t="shared" si="49"/>
        <v/>
      </c>
      <c r="Y226" s="1" t="str">
        <f t="shared" si="50"/>
        <v/>
      </c>
      <c r="Z226" s="1" t="str">
        <f t="shared" si="51"/>
        <v/>
      </c>
      <c r="AA226" s="1" t="str">
        <f t="shared" si="52"/>
        <v/>
      </c>
      <c r="AB226" s="1" t="str">
        <f t="shared" si="53"/>
        <v/>
      </c>
      <c r="AC226" s="1" t="str">
        <f t="shared" si="54"/>
        <v>Gene:ERCC3&amp;HGNC:3435&amp;OMIM:133510&amp;UserInfo:Trichothiodystrophy 2, photosensitive ; Xeroderma pigmentosum, group B&amp;UserType:SyndrRetard;</v>
      </c>
      <c r="AD226" s="1" t="str">
        <f t="shared" si="55"/>
        <v>SyndrRetard;</v>
      </c>
    </row>
    <row r="227" spans="1:30" ht="12" customHeight="1" x14ac:dyDescent="0.2">
      <c r="A227" s="5" t="s">
        <v>695</v>
      </c>
      <c r="B227" s="5"/>
      <c r="C227" s="5" t="s">
        <v>696</v>
      </c>
      <c r="D227" s="6" t="str">
        <f t="shared" si="42"/>
        <v>Click HGNC</v>
      </c>
      <c r="E227" s="7">
        <v>133530</v>
      </c>
      <c r="F227" s="6" t="str">
        <f t="shared" si="43"/>
        <v>Click OMIM</v>
      </c>
      <c r="G227" s="7" t="s">
        <v>697</v>
      </c>
      <c r="H227" s="5" t="s">
        <v>21</v>
      </c>
      <c r="I227" s="5"/>
      <c r="J227" s="5"/>
      <c r="K227" s="5"/>
      <c r="L227" s="5" t="s">
        <v>22</v>
      </c>
      <c r="M227" s="5"/>
      <c r="N227" s="5"/>
      <c r="O227" s="5"/>
      <c r="P227" s="5"/>
      <c r="Q227" s="5"/>
      <c r="R227" s="9"/>
      <c r="S227" s="1" t="str">
        <f t="shared" si="44"/>
        <v/>
      </c>
      <c r="T227" s="1" t="str">
        <f t="shared" si="45"/>
        <v/>
      </c>
      <c r="U227" s="1" t="str">
        <f t="shared" si="46"/>
        <v/>
      </c>
      <c r="V227" s="1" t="str">
        <f t="shared" si="47"/>
        <v>SyndrRetard;</v>
      </c>
      <c r="W227" s="1" t="str">
        <f t="shared" si="48"/>
        <v/>
      </c>
      <c r="X227" s="1" t="str">
        <f t="shared" si="49"/>
        <v/>
      </c>
      <c r="Y227" s="1" t="str">
        <f t="shared" si="50"/>
        <v/>
      </c>
      <c r="Z227" s="1" t="str">
        <f t="shared" si="51"/>
        <v/>
      </c>
      <c r="AA227" s="1" t="str">
        <f t="shared" si="52"/>
        <v/>
      </c>
      <c r="AB227" s="1" t="str">
        <f t="shared" si="53"/>
        <v/>
      </c>
      <c r="AC227" s="1" t="str">
        <f t="shared" si="54"/>
        <v>Gene:ERCC5&amp;HGNC:3437&amp;OMIM:133530&amp;UserInfo:Cerebrooculofacioskeletal syndrome 3 ; Xeroderma pigmentosum, group G ; Xeroderma pigmentosum, group G/Cockayne syndrome&amp;UserType:SyndrRetard;</v>
      </c>
      <c r="AD227" s="1" t="str">
        <f t="shared" si="55"/>
        <v>SyndrRetard;</v>
      </c>
    </row>
    <row r="228" spans="1:30" ht="12" customHeight="1" x14ac:dyDescent="0.2">
      <c r="A228" s="5" t="s">
        <v>698</v>
      </c>
      <c r="B228" s="5"/>
      <c r="C228" s="5" t="s">
        <v>699</v>
      </c>
      <c r="D228" s="6" t="str">
        <f t="shared" si="42"/>
        <v>Click HGNC</v>
      </c>
      <c r="E228" s="7">
        <v>609413</v>
      </c>
      <c r="F228" s="6" t="str">
        <f t="shared" si="43"/>
        <v>Click OMIM</v>
      </c>
      <c r="G228" s="7" t="s">
        <v>700</v>
      </c>
      <c r="H228" s="5" t="s">
        <v>21</v>
      </c>
      <c r="I228" s="5"/>
      <c r="J228" s="5"/>
      <c r="K228" s="5"/>
      <c r="L228" s="5" t="s">
        <v>22</v>
      </c>
      <c r="M228" s="5"/>
      <c r="N228" s="5"/>
      <c r="O228" s="5"/>
      <c r="P228" s="5"/>
      <c r="Q228" s="5"/>
      <c r="R228" s="9"/>
      <c r="S228" s="1" t="str">
        <f t="shared" si="44"/>
        <v/>
      </c>
      <c r="T228" s="1" t="str">
        <f t="shared" si="45"/>
        <v/>
      </c>
      <c r="U228" s="1" t="str">
        <f t="shared" si="46"/>
        <v/>
      </c>
      <c r="V228" s="1" t="str">
        <f t="shared" si="47"/>
        <v>SyndrRetard;</v>
      </c>
      <c r="W228" s="1" t="str">
        <f t="shared" si="48"/>
        <v/>
      </c>
      <c r="X228" s="1" t="str">
        <f t="shared" si="49"/>
        <v/>
      </c>
      <c r="Y228" s="1" t="str">
        <f t="shared" si="50"/>
        <v/>
      </c>
      <c r="Z228" s="1" t="str">
        <f t="shared" si="51"/>
        <v/>
      </c>
      <c r="AA228" s="1" t="str">
        <f t="shared" si="52"/>
        <v/>
      </c>
      <c r="AB228" s="1" t="str">
        <f t="shared" si="53"/>
        <v/>
      </c>
      <c r="AC228" s="1" t="str">
        <f t="shared" si="54"/>
        <v>Gene:ERCC6&amp;HGNC:3438&amp;OMIM:609413&amp;UserInfo:Cerebrooculofacioskeletal syndrome 1 ; Cockayne syndrome, type B ; De Sanctis-Cacchione syndrome ; Premature ovarian failure 11 ; UV-sensitive syndrome 1 ; Lung cancer, susceptibility to ; Macular degeneration, age-related, susceptibility to 5&amp;UserType:SyndrRetard;</v>
      </c>
      <c r="AD228" s="1" t="str">
        <f t="shared" si="55"/>
        <v>SyndrRetard;</v>
      </c>
    </row>
    <row r="229" spans="1:30" ht="12" customHeight="1" x14ac:dyDescent="0.2">
      <c r="A229" s="5" t="s">
        <v>701</v>
      </c>
      <c r="B229" s="5"/>
      <c r="C229" s="5" t="s">
        <v>702</v>
      </c>
      <c r="D229" s="6" t="str">
        <f t="shared" si="42"/>
        <v>Click HGNC</v>
      </c>
      <c r="E229" s="7">
        <v>609412</v>
      </c>
      <c r="F229" s="6" t="str">
        <f t="shared" si="43"/>
        <v>Click OMIM</v>
      </c>
      <c r="G229" s="7" t="s">
        <v>703</v>
      </c>
      <c r="H229" s="5" t="s">
        <v>21</v>
      </c>
      <c r="I229" s="5"/>
      <c r="J229" s="5"/>
      <c r="K229" s="5"/>
      <c r="L229" s="5" t="s">
        <v>22</v>
      </c>
      <c r="M229" s="5"/>
      <c r="N229" s="5"/>
      <c r="O229" s="5"/>
      <c r="P229" s="5"/>
      <c r="Q229" s="5"/>
      <c r="R229" s="9"/>
      <c r="S229" s="1" t="str">
        <f t="shared" si="44"/>
        <v/>
      </c>
      <c r="T229" s="1" t="str">
        <f t="shared" si="45"/>
        <v/>
      </c>
      <c r="U229" s="1" t="str">
        <f t="shared" si="46"/>
        <v/>
      </c>
      <c r="V229" s="1" t="str">
        <f t="shared" si="47"/>
        <v>SyndrRetard;</v>
      </c>
      <c r="W229" s="1" t="str">
        <f t="shared" si="48"/>
        <v/>
      </c>
      <c r="X229" s="1" t="str">
        <f t="shared" si="49"/>
        <v/>
      </c>
      <c r="Y229" s="1" t="str">
        <f t="shared" si="50"/>
        <v/>
      </c>
      <c r="Z229" s="1" t="str">
        <f t="shared" si="51"/>
        <v/>
      </c>
      <c r="AA229" s="1" t="str">
        <f t="shared" si="52"/>
        <v/>
      </c>
      <c r="AB229" s="1" t="str">
        <f t="shared" si="53"/>
        <v/>
      </c>
      <c r="AC229" s="1" t="str">
        <f t="shared" si="54"/>
        <v>Gene:ERCC8&amp;HGNC:3439&amp;OMIM:609412&amp;UserInfo:Cockayne syndrome, type A ; UV-sensitive syndrome 2&amp;UserType:SyndrRetard;</v>
      </c>
      <c r="AD229" s="1" t="str">
        <f t="shared" si="55"/>
        <v>SyndrRetard;</v>
      </c>
    </row>
    <row r="230" spans="1:30" ht="12" customHeight="1" x14ac:dyDescent="0.2">
      <c r="A230" s="5" t="s">
        <v>704</v>
      </c>
      <c r="B230" s="5"/>
      <c r="C230" s="5" t="s">
        <v>705</v>
      </c>
      <c r="D230" s="6" t="str">
        <f t="shared" si="42"/>
        <v>Click HGNC</v>
      </c>
      <c r="E230" s="7">
        <v>611605</v>
      </c>
      <c r="F230" s="6" t="str">
        <f t="shared" si="43"/>
        <v>Click OMIM</v>
      </c>
      <c r="G230" s="7" t="s">
        <v>706</v>
      </c>
      <c r="H230" s="5" t="s">
        <v>21</v>
      </c>
      <c r="I230" s="5"/>
      <c r="J230" s="5"/>
      <c r="K230" s="5"/>
      <c r="L230" s="5" t="s">
        <v>22</v>
      </c>
      <c r="M230" s="5"/>
      <c r="N230" s="5"/>
      <c r="O230" s="5"/>
      <c r="P230" s="5"/>
      <c r="Q230" s="5"/>
      <c r="R230" s="9" t="s">
        <v>22</v>
      </c>
      <c r="S230" s="1" t="str">
        <f t="shared" si="44"/>
        <v/>
      </c>
      <c r="T230" s="1" t="str">
        <f t="shared" si="45"/>
        <v/>
      </c>
      <c r="U230" s="1" t="str">
        <f t="shared" si="46"/>
        <v/>
      </c>
      <c r="V230" s="1" t="str">
        <f t="shared" si="47"/>
        <v>SyndrRetard;</v>
      </c>
      <c r="W230" s="1" t="str">
        <f t="shared" si="48"/>
        <v/>
      </c>
      <c r="X230" s="1" t="str">
        <f t="shared" si="49"/>
        <v/>
      </c>
      <c r="Y230" s="1" t="str">
        <f t="shared" si="50"/>
        <v/>
      </c>
      <c r="Z230" s="1" t="str">
        <f t="shared" si="51"/>
        <v/>
      </c>
      <c r="AA230" s="1" t="str">
        <f t="shared" si="52"/>
        <v/>
      </c>
      <c r="AB230" s="1" t="str">
        <f t="shared" si="53"/>
        <v>Neuro;</v>
      </c>
      <c r="AC230" s="1" t="str">
        <f t="shared" si="54"/>
        <v>Gene:ERLIN2&amp;HGNC:1356&amp;OMIM:611605&amp;UserInfo:Spastic paraplegia 18, autosomal recessive&amp;UserType:SyndrRetard;Neuro;</v>
      </c>
      <c r="AD230" s="1" t="str">
        <f t="shared" si="55"/>
        <v>SyndrRetard;Neuro;</v>
      </c>
    </row>
    <row r="231" spans="1:30" ht="12" customHeight="1" x14ac:dyDescent="0.2">
      <c r="A231" s="5" t="s">
        <v>707</v>
      </c>
      <c r="B231" s="5"/>
      <c r="C231" s="5" t="s">
        <v>708</v>
      </c>
      <c r="D231" s="6" t="str">
        <f t="shared" si="42"/>
        <v>Click HGNC</v>
      </c>
      <c r="E231" s="7">
        <v>609353</v>
      </c>
      <c r="F231" s="6" t="str">
        <f t="shared" si="43"/>
        <v>Click OMIM</v>
      </c>
      <c r="G231" s="7" t="s">
        <v>709</v>
      </c>
      <c r="H231" s="5" t="s">
        <v>21</v>
      </c>
      <c r="I231" s="5"/>
      <c r="J231" s="5"/>
      <c r="K231" s="5"/>
      <c r="L231" s="5" t="s">
        <v>22</v>
      </c>
      <c r="M231" s="5"/>
      <c r="N231" s="5"/>
      <c r="O231" s="5"/>
      <c r="P231" s="5"/>
      <c r="Q231" s="5"/>
      <c r="R231" s="9"/>
      <c r="S231" s="1" t="str">
        <f t="shared" si="44"/>
        <v/>
      </c>
      <c r="T231" s="1" t="str">
        <f t="shared" si="45"/>
        <v/>
      </c>
      <c r="U231" s="1" t="str">
        <f t="shared" si="46"/>
        <v/>
      </c>
      <c r="V231" s="1" t="str">
        <f t="shared" si="47"/>
        <v>SyndrRetard;</v>
      </c>
      <c r="W231" s="1" t="str">
        <f t="shared" si="48"/>
        <v/>
      </c>
      <c r="X231" s="1" t="str">
        <f t="shared" si="49"/>
        <v/>
      </c>
      <c r="Y231" s="1" t="str">
        <f t="shared" si="50"/>
        <v/>
      </c>
      <c r="Z231" s="1" t="str">
        <f t="shared" si="51"/>
        <v/>
      </c>
      <c r="AA231" s="1" t="str">
        <f t="shared" si="52"/>
        <v/>
      </c>
      <c r="AB231" s="1" t="str">
        <f t="shared" si="53"/>
        <v/>
      </c>
      <c r="AC231" s="1" t="str">
        <f t="shared" si="54"/>
        <v>Gene:ESCO2&amp;HGNC:27230&amp;OMIM:609353&amp;UserInfo:Roberts syndrome ; SC phocomelia syndrome&amp;UserType:SyndrRetard;</v>
      </c>
      <c r="AD231" s="1" t="str">
        <f t="shared" si="55"/>
        <v>SyndrRetard;</v>
      </c>
    </row>
    <row r="232" spans="1:30" ht="12" customHeight="1" x14ac:dyDescent="0.2">
      <c r="A232" s="5" t="s">
        <v>710</v>
      </c>
      <c r="B232" s="5"/>
      <c r="C232" s="5" t="s">
        <v>711</v>
      </c>
      <c r="D232" s="6" t="str">
        <f t="shared" si="42"/>
        <v>Click HGNC</v>
      </c>
      <c r="E232" s="7">
        <v>130410</v>
      </c>
      <c r="F232" s="6" t="str">
        <f t="shared" si="43"/>
        <v>Click OMIM</v>
      </c>
      <c r="G232" s="7" t="s">
        <v>712</v>
      </c>
      <c r="H232" s="5" t="s">
        <v>21</v>
      </c>
      <c r="I232" s="5"/>
      <c r="J232" s="5"/>
      <c r="K232" s="5"/>
      <c r="L232" s="5"/>
      <c r="M232" s="5"/>
      <c r="N232" s="5"/>
      <c r="O232" s="5" t="s">
        <v>22</v>
      </c>
      <c r="P232" s="5"/>
      <c r="Q232" s="5"/>
      <c r="R232" s="9"/>
      <c r="S232" s="1" t="str">
        <f t="shared" si="44"/>
        <v/>
      </c>
      <c r="T232" s="1" t="str">
        <f t="shared" si="45"/>
        <v/>
      </c>
      <c r="U232" s="1" t="str">
        <f t="shared" si="46"/>
        <v/>
      </c>
      <c r="V232" s="1" t="str">
        <f t="shared" si="47"/>
        <v/>
      </c>
      <c r="W232" s="1" t="str">
        <f t="shared" si="48"/>
        <v/>
      </c>
      <c r="X232" s="1" t="str">
        <f t="shared" si="49"/>
        <v/>
      </c>
      <c r="Y232" s="1" t="str">
        <f t="shared" si="50"/>
        <v>Metabolism;</v>
      </c>
      <c r="Z232" s="1" t="str">
        <f t="shared" si="51"/>
        <v/>
      </c>
      <c r="AA232" s="1" t="str">
        <f t="shared" si="52"/>
        <v/>
      </c>
      <c r="AB232" s="1" t="str">
        <f t="shared" si="53"/>
        <v/>
      </c>
      <c r="AC232" s="1" t="str">
        <f t="shared" si="54"/>
        <v>Gene:ETFB&amp;HGNC:3482&amp;OMIM:130410&amp;UserInfo:Glutaric acidemia IIB&amp;UserType:Metabolism;</v>
      </c>
      <c r="AD232" s="1" t="str">
        <f t="shared" si="55"/>
        <v>Metabolism;</v>
      </c>
    </row>
    <row r="233" spans="1:30" ht="12" customHeight="1" x14ac:dyDescent="0.2">
      <c r="A233" s="5" t="s">
        <v>713</v>
      </c>
      <c r="B233" s="5"/>
      <c r="C233" s="5" t="s">
        <v>714</v>
      </c>
      <c r="D233" s="6" t="str">
        <f t="shared" si="42"/>
        <v>Click HGNC</v>
      </c>
      <c r="E233" s="7">
        <v>608451</v>
      </c>
      <c r="F233" s="6" t="str">
        <f t="shared" si="43"/>
        <v>Click OMIM</v>
      </c>
      <c r="G233" s="7" t="s">
        <v>715</v>
      </c>
      <c r="H233" s="5" t="s">
        <v>21</v>
      </c>
      <c r="I233" s="5"/>
      <c r="J233" s="5"/>
      <c r="K233" s="5"/>
      <c r="L233" s="5" t="s">
        <v>22</v>
      </c>
      <c r="M233" s="5"/>
      <c r="N233" s="5" t="s">
        <v>22</v>
      </c>
      <c r="O233" s="5" t="s">
        <v>22</v>
      </c>
      <c r="P233" s="5"/>
      <c r="Q233" s="5"/>
      <c r="R233" s="9"/>
      <c r="S233" s="1" t="str">
        <f t="shared" si="44"/>
        <v/>
      </c>
      <c r="T233" s="1" t="str">
        <f t="shared" si="45"/>
        <v/>
      </c>
      <c r="U233" s="1" t="str">
        <f t="shared" si="46"/>
        <v/>
      </c>
      <c r="V233" s="1" t="str">
        <f t="shared" si="47"/>
        <v>SyndrRetard;</v>
      </c>
      <c r="W233" s="1" t="str">
        <f t="shared" si="48"/>
        <v/>
      </c>
      <c r="X233" s="1" t="str">
        <f t="shared" si="49"/>
        <v>Encephalo;</v>
      </c>
      <c r="Y233" s="1" t="str">
        <f t="shared" si="50"/>
        <v>Metabolism;</v>
      </c>
      <c r="Z233" s="1" t="str">
        <f t="shared" si="51"/>
        <v/>
      </c>
      <c r="AA233" s="1" t="str">
        <f t="shared" si="52"/>
        <v/>
      </c>
      <c r="AB233" s="1" t="str">
        <f t="shared" si="53"/>
        <v/>
      </c>
      <c r="AC233" s="1" t="str">
        <f t="shared" si="54"/>
        <v>Gene:ETHE1&amp;HGNC:23287&amp;OMIM:608451&amp;UserInfo:Ethylmalonic encephalopathy&amp;UserType:SyndrRetard;Encephalo;Metabolism;</v>
      </c>
      <c r="AD233" s="1" t="str">
        <f t="shared" si="55"/>
        <v>SyndrRetard;Encephalo;Metabolism;</v>
      </c>
    </row>
    <row r="234" spans="1:30" ht="12" customHeight="1" x14ac:dyDescent="0.2">
      <c r="A234" s="5" t="s">
        <v>716</v>
      </c>
      <c r="B234" s="5"/>
      <c r="C234" s="5" t="s">
        <v>717</v>
      </c>
      <c r="D234" s="6" t="str">
        <f t="shared" si="42"/>
        <v>Click HGNC</v>
      </c>
      <c r="E234" s="7">
        <v>606489</v>
      </c>
      <c r="F234" s="6" t="str">
        <f t="shared" si="43"/>
        <v>Click OMIM</v>
      </c>
      <c r="G234" s="7" t="s">
        <v>718</v>
      </c>
      <c r="H234" s="5" t="s">
        <v>21</v>
      </c>
      <c r="I234" s="5"/>
      <c r="J234" s="5"/>
      <c r="K234" s="5"/>
      <c r="L234" s="5" t="s">
        <v>22</v>
      </c>
      <c r="M234" s="5" t="s">
        <v>22</v>
      </c>
      <c r="N234" s="5"/>
      <c r="O234" s="5"/>
      <c r="P234" s="5"/>
      <c r="Q234" s="5"/>
      <c r="R234" s="9"/>
      <c r="S234" s="1" t="str">
        <f t="shared" si="44"/>
        <v/>
      </c>
      <c r="T234" s="1" t="str">
        <f t="shared" si="45"/>
        <v/>
      </c>
      <c r="U234" s="1" t="str">
        <f t="shared" si="46"/>
        <v/>
      </c>
      <c r="V234" s="1" t="str">
        <f t="shared" si="47"/>
        <v>SyndrRetard;</v>
      </c>
      <c r="W234" s="1" t="str">
        <f t="shared" si="48"/>
        <v>RetardPlusCerebAbnorm;</v>
      </c>
      <c r="X234" s="1" t="str">
        <f t="shared" si="49"/>
        <v/>
      </c>
      <c r="Y234" s="1" t="str">
        <f t="shared" si="50"/>
        <v/>
      </c>
      <c r="Z234" s="1" t="str">
        <f t="shared" si="51"/>
        <v/>
      </c>
      <c r="AA234" s="1" t="str">
        <f t="shared" si="52"/>
        <v/>
      </c>
      <c r="AB234" s="1" t="str">
        <f t="shared" si="53"/>
        <v/>
      </c>
      <c r="AC234" s="1" t="str">
        <f t="shared" si="54"/>
        <v>Gene:EXOSC3&amp;HGNC:17944&amp;OMIM:606489&amp;UserInfo:Pontocerebellar hypoplasia, type 1B&amp;UserType:SyndrRetard;RetardPlusCerebAbnorm;</v>
      </c>
      <c r="AD234" s="1" t="str">
        <f t="shared" si="55"/>
        <v>SyndrRetard;RetardPlusCerebAbnorm;</v>
      </c>
    </row>
    <row r="235" spans="1:30" ht="12" customHeight="1" x14ac:dyDescent="0.2">
      <c r="A235" s="5" t="s">
        <v>719</v>
      </c>
      <c r="B235" s="5"/>
      <c r="C235" s="5" t="s">
        <v>720</v>
      </c>
      <c r="D235" s="6" t="str">
        <f t="shared" si="42"/>
        <v>Click HGNC</v>
      </c>
      <c r="E235" s="7">
        <v>601573</v>
      </c>
      <c r="F235" s="6" t="str">
        <f t="shared" si="43"/>
        <v>Click OMIM</v>
      </c>
      <c r="G235" s="7" t="s">
        <v>721</v>
      </c>
      <c r="H235" s="5" t="s">
        <v>21</v>
      </c>
      <c r="I235" s="5"/>
      <c r="J235" s="5"/>
      <c r="K235" s="5"/>
      <c r="L235" s="5" t="s">
        <v>22</v>
      </c>
      <c r="M235" s="5"/>
      <c r="N235" s="5"/>
      <c r="O235" s="5"/>
      <c r="P235" s="5"/>
      <c r="Q235" s="5"/>
      <c r="R235" s="9"/>
      <c r="S235" s="1" t="str">
        <f t="shared" si="44"/>
        <v/>
      </c>
      <c r="T235" s="1" t="str">
        <f t="shared" si="45"/>
        <v/>
      </c>
      <c r="U235" s="1" t="str">
        <f t="shared" si="46"/>
        <v/>
      </c>
      <c r="V235" s="1" t="str">
        <f t="shared" si="47"/>
        <v>SyndrRetard;</v>
      </c>
      <c r="W235" s="1" t="str">
        <f t="shared" si="48"/>
        <v/>
      </c>
      <c r="X235" s="1" t="str">
        <f t="shared" si="49"/>
        <v/>
      </c>
      <c r="Y235" s="1" t="str">
        <f t="shared" si="50"/>
        <v/>
      </c>
      <c r="Z235" s="1" t="str">
        <f t="shared" si="51"/>
        <v/>
      </c>
      <c r="AA235" s="1" t="str">
        <f t="shared" si="52"/>
        <v/>
      </c>
      <c r="AB235" s="1" t="str">
        <f t="shared" si="53"/>
        <v/>
      </c>
      <c r="AC235" s="1" t="str">
        <f t="shared" si="54"/>
        <v>Gene:EZH2&amp;HGNC:3527&amp;OMIM:601573&amp;UserInfo:Weaver syndrome&amp;UserType:SyndrRetard;</v>
      </c>
      <c r="AD235" s="1" t="str">
        <f t="shared" si="55"/>
        <v>SyndrRetard;</v>
      </c>
    </row>
    <row r="236" spans="1:30" ht="12" customHeight="1" x14ac:dyDescent="0.2">
      <c r="A236" s="5" t="s">
        <v>722</v>
      </c>
      <c r="B236" s="5"/>
      <c r="C236" s="5" t="s">
        <v>723</v>
      </c>
      <c r="D236" s="6" t="str">
        <f t="shared" si="42"/>
        <v>Click HGNC</v>
      </c>
      <c r="E236" s="7">
        <v>610531</v>
      </c>
      <c r="F236" s="6" t="str">
        <f t="shared" si="43"/>
        <v>Click OMIM</v>
      </c>
      <c r="G236" s="7" t="s">
        <v>724</v>
      </c>
      <c r="H236" s="5" t="s">
        <v>21</v>
      </c>
      <c r="I236" s="5"/>
      <c r="J236" s="5"/>
      <c r="K236" s="5"/>
      <c r="L236" s="5" t="s">
        <v>22</v>
      </c>
      <c r="M236" s="5"/>
      <c r="N236" s="5"/>
      <c r="O236" s="5"/>
      <c r="P236" s="5"/>
      <c r="Q236" s="5"/>
      <c r="R236" s="9" t="s">
        <v>22</v>
      </c>
      <c r="S236" s="1" t="str">
        <f t="shared" si="44"/>
        <v/>
      </c>
      <c r="T236" s="1" t="str">
        <f t="shared" si="45"/>
        <v/>
      </c>
      <c r="U236" s="1" t="str">
        <f t="shared" si="46"/>
        <v/>
      </c>
      <c r="V236" s="1" t="str">
        <f t="shared" si="47"/>
        <v>SyndrRetard;</v>
      </c>
      <c r="W236" s="1" t="str">
        <f t="shared" si="48"/>
        <v/>
      </c>
      <c r="X236" s="1" t="str">
        <f t="shared" si="49"/>
        <v/>
      </c>
      <c r="Y236" s="1" t="str">
        <f t="shared" si="50"/>
        <v/>
      </c>
      <c r="Z236" s="1" t="str">
        <f t="shared" si="51"/>
        <v/>
      </c>
      <c r="AA236" s="1" t="str">
        <f t="shared" si="52"/>
        <v/>
      </c>
      <c r="AB236" s="1" t="str">
        <f t="shared" si="53"/>
        <v>Neuro;</v>
      </c>
      <c r="AC236" s="1" t="str">
        <f t="shared" si="54"/>
        <v>Gene:FAM126A&amp;HGNC:24587&amp;OMIM:610531&amp;UserInfo:Leukodystrophy, hypomyelinating, 5&amp;UserType:SyndrRetard;Neuro;</v>
      </c>
      <c r="AD236" s="1" t="str">
        <f t="shared" si="55"/>
        <v>SyndrRetard;Neuro;</v>
      </c>
    </row>
    <row r="237" spans="1:30" ht="12" customHeight="1" x14ac:dyDescent="0.2">
      <c r="A237" s="12" t="s">
        <v>725</v>
      </c>
      <c r="B237" s="12"/>
      <c r="C237" s="5" t="s">
        <v>726</v>
      </c>
      <c r="D237" s="6" t="str">
        <f t="shared" si="42"/>
        <v>Click HGNC</v>
      </c>
      <c r="E237" s="7">
        <v>607139</v>
      </c>
      <c r="F237" s="6" t="str">
        <f t="shared" si="43"/>
        <v>Click OMIM</v>
      </c>
      <c r="G237" s="7" t="s">
        <v>727</v>
      </c>
      <c r="H237" s="5"/>
      <c r="I237" s="5"/>
      <c r="J237" s="5"/>
      <c r="K237" s="5" t="s">
        <v>22</v>
      </c>
      <c r="L237" s="5" t="s">
        <v>22</v>
      </c>
      <c r="M237" s="5"/>
      <c r="N237" s="5"/>
      <c r="O237" s="5"/>
      <c r="P237" s="5"/>
      <c r="Q237" s="5"/>
      <c r="R237" s="9"/>
      <c r="S237" s="1" t="str">
        <f t="shared" si="44"/>
        <v/>
      </c>
      <c r="T237" s="1" t="str">
        <f t="shared" si="45"/>
        <v/>
      </c>
      <c r="U237" s="1" t="str">
        <f t="shared" si="46"/>
        <v>NonSyndrRetard;</v>
      </c>
      <c r="V237" s="1" t="str">
        <f t="shared" si="47"/>
        <v>SyndrRetard;</v>
      </c>
      <c r="W237" s="1" t="str">
        <f t="shared" si="48"/>
        <v/>
      </c>
      <c r="X237" s="1" t="str">
        <f t="shared" si="49"/>
        <v/>
      </c>
      <c r="Y237" s="1" t="str">
        <f t="shared" si="50"/>
        <v/>
      </c>
      <c r="Z237" s="1" t="str">
        <f t="shared" si="51"/>
        <v/>
      </c>
      <c r="AA237" s="1" t="str">
        <f t="shared" si="52"/>
        <v/>
      </c>
      <c r="AB237" s="1" t="str">
        <f t="shared" si="53"/>
        <v/>
      </c>
      <c r="AC237" s="1" t="str">
        <f t="shared" si="54"/>
        <v>Gene:FANCA&amp;HGNC:3582&amp;OMIM:607139&amp;UserInfo:Fanconi anemia, complementation group A&amp;UserType:NonSyndrRetard;SyndrRetard;</v>
      </c>
      <c r="AD237" s="1" t="str">
        <f t="shared" si="55"/>
        <v>NonSyndrRetard;SyndrRetard;</v>
      </c>
    </row>
    <row r="238" spans="1:30" ht="12" customHeight="1" x14ac:dyDescent="0.2">
      <c r="A238" s="12" t="s">
        <v>728</v>
      </c>
      <c r="B238" s="12"/>
      <c r="C238" s="5" t="s">
        <v>729</v>
      </c>
      <c r="D238" s="6" t="str">
        <f t="shared" si="42"/>
        <v>Click HGNC</v>
      </c>
      <c r="E238" s="7">
        <v>612411</v>
      </c>
      <c r="F238" s="6" t="str">
        <f t="shared" si="43"/>
        <v>Click OMIM</v>
      </c>
      <c r="G238" s="7" t="s">
        <v>730</v>
      </c>
      <c r="H238" s="5"/>
      <c r="I238" s="5"/>
      <c r="J238" s="5"/>
      <c r="K238" s="5"/>
      <c r="L238" s="5"/>
      <c r="M238" s="5" t="s">
        <v>22</v>
      </c>
      <c r="N238" s="5"/>
      <c r="O238" s="5"/>
      <c r="P238" s="5"/>
      <c r="Q238" s="5"/>
      <c r="R238" s="9"/>
      <c r="S238" s="1" t="str">
        <f t="shared" si="44"/>
        <v/>
      </c>
      <c r="T238" s="1" t="str">
        <f t="shared" si="45"/>
        <v/>
      </c>
      <c r="U238" s="1" t="str">
        <f t="shared" si="46"/>
        <v/>
      </c>
      <c r="V238" s="1" t="str">
        <f t="shared" si="47"/>
        <v/>
      </c>
      <c r="W238" s="1" t="str">
        <f t="shared" si="48"/>
        <v>RetardPlusCerebAbnorm;</v>
      </c>
      <c r="X238" s="1" t="str">
        <f t="shared" si="49"/>
        <v/>
      </c>
      <c r="Y238" s="1" t="str">
        <f t="shared" si="50"/>
        <v/>
      </c>
      <c r="Z238" s="1" t="str">
        <f t="shared" si="51"/>
        <v/>
      </c>
      <c r="AA238" s="1" t="str">
        <f t="shared" si="52"/>
        <v/>
      </c>
      <c r="AB238" s="1" t="str">
        <f t="shared" si="53"/>
        <v/>
      </c>
      <c r="AC238" s="1" t="str">
        <f t="shared" si="54"/>
        <v>Gene:FAT4&amp;HGNC:23109&amp;OMIM:612411&amp;UserInfo:Hennekam lymphangiectasia-lymphedema syndrome 2 ; Van Maldergem syndrome 2&amp;UserType:RetardPlusCerebAbnorm;</v>
      </c>
      <c r="AD238" s="1" t="str">
        <f t="shared" si="55"/>
        <v>RetardPlusCerebAbnorm;</v>
      </c>
    </row>
    <row r="239" spans="1:30" ht="12" customHeight="1" x14ac:dyDescent="0.2">
      <c r="A239" s="5" t="s">
        <v>731</v>
      </c>
      <c r="B239" s="5"/>
      <c r="C239" s="5" t="s">
        <v>732</v>
      </c>
      <c r="D239" s="6" t="str">
        <f t="shared" si="42"/>
        <v>Click HGNC</v>
      </c>
      <c r="E239" s="7">
        <v>609102</v>
      </c>
      <c r="F239" s="6" t="str">
        <f t="shared" si="43"/>
        <v>Click OMIM</v>
      </c>
      <c r="G239" s="7" t="s">
        <v>733</v>
      </c>
      <c r="H239" s="5" t="s">
        <v>21</v>
      </c>
      <c r="I239" s="5"/>
      <c r="J239" s="5"/>
      <c r="K239" s="5"/>
      <c r="L239" s="5" t="s">
        <v>22</v>
      </c>
      <c r="M239" s="5"/>
      <c r="N239" s="5"/>
      <c r="O239" s="5"/>
      <c r="P239" s="5"/>
      <c r="Q239" s="5"/>
      <c r="R239" s="9"/>
      <c r="S239" s="1" t="str">
        <f t="shared" si="44"/>
        <v/>
      </c>
      <c r="T239" s="1" t="str">
        <f t="shared" si="45"/>
        <v/>
      </c>
      <c r="U239" s="1" t="str">
        <f t="shared" si="46"/>
        <v/>
      </c>
      <c r="V239" s="1" t="str">
        <f t="shared" si="47"/>
        <v>SyndrRetard;</v>
      </c>
      <c r="W239" s="1" t="str">
        <f t="shared" si="48"/>
        <v/>
      </c>
      <c r="X239" s="1" t="str">
        <f t="shared" si="49"/>
        <v/>
      </c>
      <c r="Y239" s="1" t="str">
        <f t="shared" si="50"/>
        <v/>
      </c>
      <c r="Z239" s="1" t="str">
        <f t="shared" si="51"/>
        <v/>
      </c>
      <c r="AA239" s="1" t="str">
        <f t="shared" si="52"/>
        <v/>
      </c>
      <c r="AB239" s="1" t="str">
        <f t="shared" si="53"/>
        <v/>
      </c>
      <c r="AC239" s="1" t="str">
        <f t="shared" si="54"/>
        <v>Gene:FBXO31&amp;HGNC:16510&amp;OMIM:609102&amp;UserInfo:?Mental retardation, autosomal recessive 45&amp;UserType:SyndrRetard;</v>
      </c>
      <c r="AD239" s="1" t="str">
        <f t="shared" si="55"/>
        <v>SyndrRetard;</v>
      </c>
    </row>
    <row r="240" spans="1:30" ht="12" customHeight="1" x14ac:dyDescent="0.2">
      <c r="A240" s="5" t="s">
        <v>734</v>
      </c>
      <c r="B240" s="5"/>
      <c r="C240" s="5" t="s">
        <v>735</v>
      </c>
      <c r="D240" s="6" t="str">
        <f t="shared" si="42"/>
        <v>Click HGNC</v>
      </c>
      <c r="E240" s="7">
        <v>300546</v>
      </c>
      <c r="F240" s="6" t="str">
        <f t="shared" si="43"/>
        <v>Click OMIM</v>
      </c>
      <c r="G240" s="7" t="s">
        <v>736</v>
      </c>
      <c r="H240" s="5" t="s">
        <v>21</v>
      </c>
      <c r="I240" s="5"/>
      <c r="J240" s="5"/>
      <c r="K240" s="5"/>
      <c r="L240" s="5" t="s">
        <v>22</v>
      </c>
      <c r="M240" s="5"/>
      <c r="N240" s="5"/>
      <c r="O240" s="5"/>
      <c r="P240" s="5" t="s">
        <v>22</v>
      </c>
      <c r="Q240" s="5"/>
      <c r="R240" s="9"/>
      <c r="S240" s="1" t="str">
        <f t="shared" si="44"/>
        <v/>
      </c>
      <c r="T240" s="1" t="str">
        <f t="shared" si="45"/>
        <v/>
      </c>
      <c r="U240" s="1" t="str">
        <f t="shared" si="46"/>
        <v/>
      </c>
      <c r="V240" s="1" t="str">
        <f t="shared" si="47"/>
        <v>SyndrRetard;</v>
      </c>
      <c r="W240" s="1" t="str">
        <f t="shared" si="48"/>
        <v/>
      </c>
      <c r="X240" s="1" t="str">
        <f t="shared" si="49"/>
        <v/>
      </c>
      <c r="Y240" s="1" t="str">
        <f t="shared" si="50"/>
        <v/>
      </c>
      <c r="Z240" s="1" t="str">
        <f t="shared" si="51"/>
        <v>NonRetardButSyndr;</v>
      </c>
      <c r="AA240" s="1" t="str">
        <f t="shared" si="52"/>
        <v/>
      </c>
      <c r="AB240" s="1" t="str">
        <f t="shared" si="53"/>
        <v/>
      </c>
      <c r="AC240" s="1" t="str">
        <f t="shared" si="54"/>
        <v>Gene:FGD1&amp;HGNC:3663&amp;OMIM:300546&amp;UserInfo:Aarskog-Scott syndrome ; Mental retardation, X-linked syndromic 16&amp;UserType:SyndrRetard;NonRetardButSyndr;</v>
      </c>
      <c r="AD240" s="1" t="str">
        <f t="shared" si="55"/>
        <v>SyndrRetard;NonRetardButSyndr;</v>
      </c>
    </row>
    <row r="241" spans="1:30" ht="12" customHeight="1" x14ac:dyDescent="0.2">
      <c r="A241" s="5" t="s">
        <v>737</v>
      </c>
      <c r="B241" s="5"/>
      <c r="C241" s="5" t="s">
        <v>738</v>
      </c>
      <c r="D241" s="6" t="str">
        <f t="shared" si="42"/>
        <v>Click HGNC</v>
      </c>
      <c r="E241" s="7">
        <v>136350</v>
      </c>
      <c r="F241" s="6" t="str">
        <f t="shared" si="43"/>
        <v>Click OMIM</v>
      </c>
      <c r="G241" s="7" t="s">
        <v>739</v>
      </c>
      <c r="H241" s="5" t="s">
        <v>21</v>
      </c>
      <c r="I241" s="5"/>
      <c r="J241" s="5"/>
      <c r="K241" s="5"/>
      <c r="L241" s="5" t="s">
        <v>22</v>
      </c>
      <c r="M241" s="5"/>
      <c r="N241" s="5"/>
      <c r="O241" s="5"/>
      <c r="P241" s="5" t="s">
        <v>22</v>
      </c>
      <c r="Q241" s="5"/>
      <c r="R241" s="9"/>
      <c r="S241" s="1" t="str">
        <f t="shared" si="44"/>
        <v/>
      </c>
      <c r="T241" s="1" t="str">
        <f t="shared" si="45"/>
        <v/>
      </c>
      <c r="U241" s="1" t="str">
        <f t="shared" si="46"/>
        <v/>
      </c>
      <c r="V241" s="1" t="str">
        <f t="shared" si="47"/>
        <v>SyndrRetard;</v>
      </c>
      <c r="W241" s="1" t="str">
        <f t="shared" si="48"/>
        <v/>
      </c>
      <c r="X241" s="1" t="str">
        <f t="shared" si="49"/>
        <v/>
      </c>
      <c r="Y241" s="1" t="str">
        <f t="shared" si="50"/>
        <v/>
      </c>
      <c r="Z241" s="1" t="str">
        <f t="shared" si="51"/>
        <v>NonRetardButSyndr;</v>
      </c>
      <c r="AA241" s="1" t="str">
        <f t="shared" si="52"/>
        <v/>
      </c>
      <c r="AB241" s="1" t="str">
        <f t="shared" si="53"/>
        <v/>
      </c>
      <c r="AC241" s="1" t="str">
        <f t="shared" si="54"/>
        <v>Gene:FGFR1&amp;HGNC:3688&amp;OMIM:136350&amp;UserInfo:Encephalocraniocutaneous lipomatosis ; Hartsfield syndrome ; Hypogonadotropic hypogonadism 2 with or without anosmia ; Jackson-Weiss syndrome ; Osteoglophonic dysplasia ; Pfeiffer syndrome ; Trigonocephaly 1&amp;UserType:SyndrRetard;NonRetardButSyndr;</v>
      </c>
      <c r="AD241" s="1" t="str">
        <f t="shared" si="55"/>
        <v>SyndrRetard;NonRetardButSyndr;</v>
      </c>
    </row>
    <row r="242" spans="1:30" ht="12" customHeight="1" x14ac:dyDescent="0.2">
      <c r="A242" s="5" t="s">
        <v>740</v>
      </c>
      <c r="B242" s="5"/>
      <c r="C242" s="5" t="s">
        <v>741</v>
      </c>
      <c r="D242" s="6" t="str">
        <f t="shared" si="42"/>
        <v>Click HGNC</v>
      </c>
      <c r="E242" s="7">
        <v>176943</v>
      </c>
      <c r="F242" s="6" t="str">
        <f t="shared" si="43"/>
        <v>Click OMIM</v>
      </c>
      <c r="G242" s="7" t="s">
        <v>742</v>
      </c>
      <c r="H242" s="5" t="s">
        <v>21</v>
      </c>
      <c r="I242" s="5"/>
      <c r="J242" s="5"/>
      <c r="K242" s="5"/>
      <c r="L242" s="5" t="s">
        <v>22</v>
      </c>
      <c r="M242" s="5"/>
      <c r="N242" s="5"/>
      <c r="O242" s="5"/>
      <c r="P242" s="5" t="s">
        <v>22</v>
      </c>
      <c r="Q242" s="5"/>
      <c r="R242" s="9"/>
      <c r="S242" s="1" t="str">
        <f t="shared" si="44"/>
        <v/>
      </c>
      <c r="T242" s="1" t="str">
        <f t="shared" si="45"/>
        <v/>
      </c>
      <c r="U242" s="1" t="str">
        <f t="shared" si="46"/>
        <v/>
      </c>
      <c r="V242" s="1" t="str">
        <f t="shared" si="47"/>
        <v>SyndrRetard;</v>
      </c>
      <c r="W242" s="1" t="str">
        <f t="shared" si="48"/>
        <v/>
      </c>
      <c r="X242" s="1" t="str">
        <f t="shared" si="49"/>
        <v/>
      </c>
      <c r="Y242" s="1" t="str">
        <f t="shared" si="50"/>
        <v/>
      </c>
      <c r="Z242" s="1" t="str">
        <f t="shared" si="51"/>
        <v>NonRetardButSyndr;</v>
      </c>
      <c r="AA242" s="1" t="str">
        <f t="shared" si="52"/>
        <v/>
      </c>
      <c r="AB242" s="1" t="str">
        <f t="shared" si="53"/>
        <v/>
      </c>
      <c r="AC242" s="1" t="str">
        <f t="shared" si="54"/>
        <v>Gene:FGFR2&amp;HGNC:3689&amp;OMIM:176943&amp;UserInfo:Antley-Bixler syndrome without genital anomalies or disordered steroidogenesis ; Apert syndrome ; Beare-Stevenson cutis gyrata syndrome ; Bent bone dysplasia syndrome ; Craniofacial-skeletal-dermatologic dysplasia ; Craniosynostosis, nonspecific ; Crouzon syndrome ; Gastric cancer, somatic ; Jackson-Weiss syndrome ; LADD syndrome ; Pfeiffer syndrome ; Saethre-Chotzen syndrome ; Scaphocephaly and Axenfeld-Rieger anomaly ; Scaphocephaly, maxillary retrusion, and mental retardation&amp;UserType:SyndrRetard;NonRetardButSyndr;</v>
      </c>
      <c r="AD242" s="1" t="str">
        <f t="shared" si="55"/>
        <v>SyndrRetard;NonRetardButSyndr;</v>
      </c>
    </row>
    <row r="243" spans="1:30" ht="12" customHeight="1" x14ac:dyDescent="0.2">
      <c r="A243" s="5" t="s">
        <v>743</v>
      </c>
      <c r="B243" s="5"/>
      <c r="C243" s="5" t="s">
        <v>744</v>
      </c>
      <c r="D243" s="6" t="str">
        <f t="shared" si="42"/>
        <v>Click HGNC</v>
      </c>
      <c r="E243" s="7">
        <v>134934</v>
      </c>
      <c r="F243" s="6" t="str">
        <f t="shared" si="43"/>
        <v>Click OMIM</v>
      </c>
      <c r="G243" s="7" t="s">
        <v>745</v>
      </c>
      <c r="H243" s="5" t="s">
        <v>21</v>
      </c>
      <c r="I243" s="5"/>
      <c r="J243" s="5"/>
      <c r="K243" s="5"/>
      <c r="L243" s="5" t="s">
        <v>22</v>
      </c>
      <c r="M243" s="5"/>
      <c r="N243" s="5"/>
      <c r="O243" s="5"/>
      <c r="P243" s="5" t="s">
        <v>22</v>
      </c>
      <c r="Q243" s="5"/>
      <c r="R243" s="9"/>
      <c r="S243" s="1" t="str">
        <f t="shared" si="44"/>
        <v/>
      </c>
      <c r="T243" s="1" t="str">
        <f t="shared" si="45"/>
        <v/>
      </c>
      <c r="U243" s="1" t="str">
        <f t="shared" si="46"/>
        <v/>
      </c>
      <c r="V243" s="1" t="str">
        <f t="shared" si="47"/>
        <v>SyndrRetard;</v>
      </c>
      <c r="W243" s="1" t="str">
        <f t="shared" si="48"/>
        <v/>
      </c>
      <c r="X243" s="1" t="str">
        <f t="shared" si="49"/>
        <v/>
      </c>
      <c r="Y243" s="1" t="str">
        <f t="shared" si="50"/>
        <v/>
      </c>
      <c r="Z243" s="1" t="str">
        <f t="shared" si="51"/>
        <v>NonRetardButSyndr;</v>
      </c>
      <c r="AA243" s="1" t="str">
        <f t="shared" si="52"/>
        <v/>
      </c>
      <c r="AB243" s="1" t="str">
        <f t="shared" si="53"/>
        <v/>
      </c>
      <c r="AC243" s="1" t="str">
        <f t="shared" si="54"/>
        <v>Gene:FGFR3&amp;HGNC:3690&amp;OMIM:134934&amp;UserInfo:Achondroplasia ; Bladder cancer, somatic ; CATSHL syndrome ; Cervical cancer, somatic ; Colorectal cancer, somatic ; Crouzon syndrome with acanthosis nigricans ; Hypochondroplasia ; LADD syndrome ; Muenke syndrome ; Nevus, epidermal, somatic ; SADDAN ; Spermatocytic seminoma, somatic ; Thanatophoric dysplasia, type I ; Thanatophoric dysplasia, type II&amp;UserType:SyndrRetard;NonRetardButSyndr;</v>
      </c>
      <c r="AD243" s="1" t="str">
        <f t="shared" si="55"/>
        <v>SyndrRetard;NonRetardButSyndr;</v>
      </c>
    </row>
    <row r="244" spans="1:30" ht="12" customHeight="1" x14ac:dyDescent="0.2">
      <c r="A244" s="5" t="s">
        <v>746</v>
      </c>
      <c r="B244" s="5"/>
      <c r="C244" s="5" t="s">
        <v>747</v>
      </c>
      <c r="D244" s="6" t="str">
        <f t="shared" si="42"/>
        <v>Click HGNC</v>
      </c>
      <c r="E244" s="7">
        <v>136850</v>
      </c>
      <c r="F244" s="6" t="str">
        <f t="shared" si="43"/>
        <v>Click OMIM</v>
      </c>
      <c r="G244" s="7" t="s">
        <v>748</v>
      </c>
      <c r="H244" s="5" t="s">
        <v>21</v>
      </c>
      <c r="I244" s="5"/>
      <c r="J244" s="5"/>
      <c r="K244" s="5"/>
      <c r="L244" s="5"/>
      <c r="M244" s="5"/>
      <c r="N244" s="5" t="s">
        <v>22</v>
      </c>
      <c r="O244" s="5" t="s">
        <v>22</v>
      </c>
      <c r="P244" s="5" t="s">
        <v>22</v>
      </c>
      <c r="Q244" s="5"/>
      <c r="R244" s="9"/>
      <c r="S244" s="1" t="str">
        <f t="shared" si="44"/>
        <v/>
      </c>
      <c r="T244" s="1" t="str">
        <f t="shared" si="45"/>
        <v/>
      </c>
      <c r="U244" s="1" t="str">
        <f t="shared" si="46"/>
        <v/>
      </c>
      <c r="V244" s="1" t="str">
        <f t="shared" si="47"/>
        <v/>
      </c>
      <c r="W244" s="1" t="str">
        <f t="shared" si="48"/>
        <v/>
      </c>
      <c r="X244" s="1" t="str">
        <f t="shared" si="49"/>
        <v>Encephalo;</v>
      </c>
      <c r="Y244" s="1" t="str">
        <f t="shared" si="50"/>
        <v>Metabolism;</v>
      </c>
      <c r="Z244" s="1" t="str">
        <f t="shared" si="51"/>
        <v>NonRetardButSyndr;</v>
      </c>
      <c r="AA244" s="1" t="str">
        <f t="shared" si="52"/>
        <v/>
      </c>
      <c r="AB244" s="1" t="str">
        <f t="shared" si="53"/>
        <v/>
      </c>
      <c r="AC244" s="1" t="str">
        <f t="shared" si="54"/>
        <v>Gene:FH&amp;HGNC:3700&amp;OMIM:136850&amp;UserInfo:Fumarase deficiency ; Leiomyomatosis and renal cell cancer&amp;UserType:Encephalo;Metabolism;NonRetardButSyndr;</v>
      </c>
      <c r="AD244" s="1" t="str">
        <f t="shared" si="55"/>
        <v>Encephalo;Metabolism;NonRetardButSyndr;</v>
      </c>
    </row>
    <row r="245" spans="1:30" ht="12" customHeight="1" x14ac:dyDescent="0.2">
      <c r="A245" s="5" t="s">
        <v>749</v>
      </c>
      <c r="B245" s="5"/>
      <c r="C245" s="5" t="s">
        <v>750</v>
      </c>
      <c r="D245" s="6" t="str">
        <f t="shared" si="42"/>
        <v>Click HGNC</v>
      </c>
      <c r="E245" s="7">
        <v>605295</v>
      </c>
      <c r="F245" s="6" t="str">
        <f t="shared" si="43"/>
        <v>Click OMIM</v>
      </c>
      <c r="G245" s="7" t="s">
        <v>20</v>
      </c>
      <c r="H245" s="5" t="s">
        <v>21</v>
      </c>
      <c r="I245" s="5"/>
      <c r="J245" s="5"/>
      <c r="K245" s="5"/>
      <c r="L245" s="5"/>
      <c r="M245" s="5"/>
      <c r="N245" s="5"/>
      <c r="O245" s="5"/>
      <c r="P245" s="5"/>
      <c r="Q245" s="5"/>
      <c r="R245" s="9"/>
      <c r="S245" s="1" t="str">
        <f t="shared" si="44"/>
        <v/>
      </c>
      <c r="T245" s="1" t="str">
        <f t="shared" si="45"/>
        <v/>
      </c>
      <c r="U245" s="1" t="str">
        <f t="shared" si="46"/>
        <v/>
      </c>
      <c r="V245" s="1" t="str">
        <f t="shared" si="47"/>
        <v/>
      </c>
      <c r="W245" s="1" t="str">
        <f t="shared" si="48"/>
        <v/>
      </c>
      <c r="X245" s="1" t="str">
        <f t="shared" si="49"/>
        <v/>
      </c>
      <c r="Y245" s="1" t="str">
        <f t="shared" si="50"/>
        <v/>
      </c>
      <c r="Z245" s="1" t="str">
        <f t="shared" si="51"/>
        <v/>
      </c>
      <c r="AA245" s="1" t="str">
        <f t="shared" si="52"/>
        <v/>
      </c>
      <c r="AB245" s="1" t="str">
        <f t="shared" si="53"/>
        <v/>
      </c>
      <c r="AC245" s="1" t="str">
        <f t="shared" si="54"/>
        <v>Gene:FIGN&amp;HGNC:13285&amp;OMIM:605295&amp;UserInfo:No OMIM phenotype&amp;UserType:</v>
      </c>
      <c r="AD245" s="1" t="str">
        <f t="shared" si="55"/>
        <v/>
      </c>
    </row>
    <row r="246" spans="1:30" ht="12" customHeight="1" x14ac:dyDescent="0.2">
      <c r="A246" s="5" t="s">
        <v>751</v>
      </c>
      <c r="B246" s="5"/>
      <c r="C246" s="5" t="s">
        <v>752</v>
      </c>
      <c r="D246" s="6" t="str">
        <f t="shared" si="42"/>
        <v>Click HGNC</v>
      </c>
      <c r="E246" s="7">
        <v>606596</v>
      </c>
      <c r="F246" s="6" t="str">
        <f t="shared" si="43"/>
        <v>Click OMIM</v>
      </c>
      <c r="G246" s="7" t="s">
        <v>753</v>
      </c>
      <c r="H246" s="5" t="s">
        <v>21</v>
      </c>
      <c r="I246" s="5"/>
      <c r="J246" s="5"/>
      <c r="K246" s="5"/>
      <c r="L246" s="5" t="s">
        <v>22</v>
      </c>
      <c r="M246" s="5" t="s">
        <v>22</v>
      </c>
      <c r="N246" s="5"/>
      <c r="O246" s="5"/>
      <c r="P246" s="5"/>
      <c r="Q246" s="5"/>
      <c r="R246" s="9" t="s">
        <v>22</v>
      </c>
      <c r="S246" s="1" t="str">
        <f t="shared" si="44"/>
        <v/>
      </c>
      <c r="T246" s="1" t="str">
        <f t="shared" si="45"/>
        <v/>
      </c>
      <c r="U246" s="1" t="str">
        <f t="shared" si="46"/>
        <v/>
      </c>
      <c r="V246" s="1" t="str">
        <f t="shared" si="47"/>
        <v>SyndrRetard;</v>
      </c>
      <c r="W246" s="1" t="str">
        <f t="shared" si="48"/>
        <v>RetardPlusCerebAbnorm;</v>
      </c>
      <c r="X246" s="1" t="str">
        <f t="shared" si="49"/>
        <v/>
      </c>
      <c r="Y246" s="1" t="str">
        <f t="shared" si="50"/>
        <v/>
      </c>
      <c r="Z246" s="1" t="str">
        <f t="shared" si="51"/>
        <v/>
      </c>
      <c r="AA246" s="1" t="str">
        <f t="shared" si="52"/>
        <v/>
      </c>
      <c r="AB246" s="1" t="str">
        <f t="shared" si="53"/>
        <v>Neuro;</v>
      </c>
      <c r="AC246" s="1" t="str">
        <f t="shared" si="54"/>
        <v>Gene:FKRP&amp;HGNC:17997&amp;OMIM:606596&amp;UserInfo:Muscular dystrophy-dystroglycanopathy (congenital with brain and eye anomalies), type A, 5 ; Muscular dystrophy-dystroglycanopathy (congenital with or without mental retardation), type B, 5 ; Muscular dystrophy-dystroglycanopathy (limb-girdle), type C, 5&amp;UserType:SyndrRetard;RetardPlusCerebAbnorm;Neuro;</v>
      </c>
      <c r="AD246" s="1" t="str">
        <f t="shared" si="55"/>
        <v>SyndrRetard;RetardPlusCerebAbnorm;Neuro;</v>
      </c>
    </row>
    <row r="247" spans="1:30" ht="12" customHeight="1" x14ac:dyDescent="0.2">
      <c r="A247" s="5" t="s">
        <v>754</v>
      </c>
      <c r="B247" s="5"/>
      <c r="C247" s="5" t="s">
        <v>755</v>
      </c>
      <c r="D247" s="6" t="str">
        <f t="shared" si="42"/>
        <v>Click HGNC</v>
      </c>
      <c r="E247" s="7">
        <v>607440</v>
      </c>
      <c r="F247" s="6" t="str">
        <f t="shared" si="43"/>
        <v>Click OMIM</v>
      </c>
      <c r="G247" s="7" t="s">
        <v>756</v>
      </c>
      <c r="H247" s="5" t="s">
        <v>21</v>
      </c>
      <c r="I247" s="5"/>
      <c r="J247" s="5"/>
      <c r="K247" s="5"/>
      <c r="L247" s="5" t="s">
        <v>22</v>
      </c>
      <c r="M247" s="5" t="s">
        <v>22</v>
      </c>
      <c r="N247" s="5"/>
      <c r="O247" s="5"/>
      <c r="P247" s="5"/>
      <c r="Q247" s="5" t="s">
        <v>22</v>
      </c>
      <c r="R247" s="9" t="s">
        <v>22</v>
      </c>
      <c r="S247" s="1" t="str">
        <f t="shared" si="44"/>
        <v/>
      </c>
      <c r="T247" s="1" t="str">
        <f t="shared" si="45"/>
        <v/>
      </c>
      <c r="U247" s="1" t="str">
        <f t="shared" si="46"/>
        <v/>
      </c>
      <c r="V247" s="1" t="str">
        <f t="shared" si="47"/>
        <v>SyndrRetard;</v>
      </c>
      <c r="W247" s="1" t="str">
        <f t="shared" si="48"/>
        <v>RetardPlusCerebAbnorm;</v>
      </c>
      <c r="X247" s="1" t="str">
        <f t="shared" si="49"/>
        <v/>
      </c>
      <c r="Y247" s="1" t="str">
        <f t="shared" si="50"/>
        <v/>
      </c>
      <c r="Z247" s="1" t="str">
        <f t="shared" si="51"/>
        <v/>
      </c>
      <c r="AA247" s="1" t="str">
        <f t="shared" si="52"/>
        <v>Cardiopathy;</v>
      </c>
      <c r="AB247" s="1" t="str">
        <f t="shared" si="53"/>
        <v>Neuro;</v>
      </c>
      <c r="AC247" s="1" t="str">
        <f t="shared" si="54"/>
        <v>Gene:FKTN&amp;HGNC:3622&amp;OMIM:607440&amp;UserInfo:Cardiomyopathy, dilated, 1X ; Muscular dystrophy-dystroglycanopathy (congenital with brain and eye anomalies), type A, 4 ; Muscular dystrophy-dystroglycanopathy (congenital without mental retardation), type B, 4 ; Muscular dystrophy-dystroglycanopathy (limb-girdle), type C, 4&amp;UserType:SyndrRetard;RetardPlusCerebAbnorm;Cardiopathy;Neuro;</v>
      </c>
      <c r="AD247" s="1" t="str">
        <f t="shared" si="55"/>
        <v>SyndrRetard;RetardPlusCerebAbnorm;Cardiopathy;Neuro;</v>
      </c>
    </row>
    <row r="248" spans="1:30" ht="12" customHeight="1" x14ac:dyDescent="0.2">
      <c r="A248" s="5" t="s">
        <v>757</v>
      </c>
      <c r="B248" s="5"/>
      <c r="C248" s="5" t="s">
        <v>758</v>
      </c>
      <c r="D248" s="6" t="str">
        <f t="shared" si="42"/>
        <v>Click HGNC</v>
      </c>
      <c r="E248" s="7">
        <v>300017</v>
      </c>
      <c r="F248" s="6" t="str">
        <f t="shared" si="43"/>
        <v>Click OMIM</v>
      </c>
      <c r="G248" s="7" t="s">
        <v>759</v>
      </c>
      <c r="H248" s="5" t="s">
        <v>21</v>
      </c>
      <c r="I248" s="5"/>
      <c r="J248" s="5"/>
      <c r="K248" s="5"/>
      <c r="L248" s="5" t="s">
        <v>22</v>
      </c>
      <c r="M248" s="5"/>
      <c r="N248" s="5"/>
      <c r="O248" s="5"/>
      <c r="P248" s="5" t="s">
        <v>22</v>
      </c>
      <c r="Q248" s="5" t="s">
        <v>22</v>
      </c>
      <c r="R248" s="9"/>
      <c r="S248" s="1" t="str">
        <f t="shared" si="44"/>
        <v/>
      </c>
      <c r="T248" s="1" t="str">
        <f t="shared" si="45"/>
        <v/>
      </c>
      <c r="U248" s="1" t="str">
        <f t="shared" si="46"/>
        <v/>
      </c>
      <c r="V248" s="1" t="str">
        <f t="shared" si="47"/>
        <v>SyndrRetard;</v>
      </c>
      <c r="W248" s="1" t="str">
        <f t="shared" si="48"/>
        <v/>
      </c>
      <c r="X248" s="1" t="str">
        <f t="shared" si="49"/>
        <v/>
      </c>
      <c r="Y248" s="1" t="str">
        <f t="shared" si="50"/>
        <v/>
      </c>
      <c r="Z248" s="1" t="str">
        <f t="shared" si="51"/>
        <v>NonRetardButSyndr;</v>
      </c>
      <c r="AA248" s="1" t="str">
        <f t="shared" si="52"/>
        <v>Cardiopathy;</v>
      </c>
      <c r="AB248" s="1" t="str">
        <f t="shared" si="53"/>
        <v/>
      </c>
      <c r="AC248" s="1" t="str">
        <f t="shared" si="54"/>
        <v>Gene:FLNA&amp;HGNC:3754&amp;OMIM:300017&amp;UserInfo:Cardiac valvular dysplasia, X-linked ; Congenital short bowel syndrome ; FG syndrome 2 ; Frontometaphyseal dysplasia ; Heterotopia, periventricular ; Heterotopia, periventricular, ED variant ; Intestinal pseudoobstruction, neuronal ; Melnick-Needles syndrome ; Otopalatodigital syndrome, type I ; Otopalatodigital syndrome, type II ; Terminal osseous dysplasia&amp;UserType:SyndrRetard;NonRetardButSyndr;Cardiopathy;</v>
      </c>
      <c r="AD248" s="1" t="str">
        <f t="shared" si="55"/>
        <v>SyndrRetard;NonRetardButSyndr;Cardiopathy;</v>
      </c>
    </row>
    <row r="249" spans="1:30" ht="12" customHeight="1" x14ac:dyDescent="0.2">
      <c r="A249" s="5" t="s">
        <v>760</v>
      </c>
      <c r="B249" s="5"/>
      <c r="C249" s="5" t="s">
        <v>761</v>
      </c>
      <c r="D249" s="6" t="str">
        <f t="shared" si="42"/>
        <v>Click HGNC</v>
      </c>
      <c r="E249" s="7">
        <v>609144</v>
      </c>
      <c r="F249" s="6" t="str">
        <f t="shared" si="43"/>
        <v>Click OMIM</v>
      </c>
      <c r="G249" s="7" t="s">
        <v>762</v>
      </c>
      <c r="H249" s="5" t="s">
        <v>21</v>
      </c>
      <c r="I249" s="5"/>
      <c r="J249" s="5"/>
      <c r="K249" s="5"/>
      <c r="L249" s="5"/>
      <c r="M249" s="5"/>
      <c r="N249" s="5"/>
      <c r="O249" s="5"/>
      <c r="P249" s="5" t="s">
        <v>22</v>
      </c>
      <c r="Q249" s="5"/>
      <c r="R249" s="9" t="s">
        <v>22</v>
      </c>
      <c r="S249" s="1" t="str">
        <f t="shared" si="44"/>
        <v/>
      </c>
      <c r="T249" s="1" t="str">
        <f t="shared" si="45"/>
        <v/>
      </c>
      <c r="U249" s="1" t="str">
        <f t="shared" si="46"/>
        <v/>
      </c>
      <c r="V249" s="1" t="str">
        <f t="shared" si="47"/>
        <v/>
      </c>
      <c r="W249" s="1" t="str">
        <f t="shared" si="48"/>
        <v/>
      </c>
      <c r="X249" s="1" t="str">
        <f t="shared" si="49"/>
        <v/>
      </c>
      <c r="Y249" s="1" t="str">
        <f t="shared" si="50"/>
        <v/>
      </c>
      <c r="Z249" s="1" t="str">
        <f t="shared" si="51"/>
        <v>NonRetardButSyndr;</v>
      </c>
      <c r="AA249" s="1" t="str">
        <f t="shared" si="52"/>
        <v/>
      </c>
      <c r="AB249" s="1" t="str">
        <f t="shared" si="53"/>
        <v>Neuro;</v>
      </c>
      <c r="AC249" s="1" t="str">
        <f t="shared" si="54"/>
        <v>Gene:FLVCR1&amp;HGNC:24682&amp;OMIM:609144&amp;UserInfo:Ataxia, posterior column, with retinitis pigmentosa&amp;UserType:NonRetardButSyndr;Neuro;</v>
      </c>
      <c r="AD249" s="1" t="str">
        <f t="shared" si="55"/>
        <v>NonRetardButSyndr;Neuro;</v>
      </c>
    </row>
    <row r="250" spans="1:30" ht="12" customHeight="1" x14ac:dyDescent="0.2">
      <c r="A250" s="5" t="s">
        <v>763</v>
      </c>
      <c r="B250" s="5"/>
      <c r="C250" s="5" t="s">
        <v>764</v>
      </c>
      <c r="D250" s="6" t="str">
        <f t="shared" si="42"/>
        <v>Click HGNC</v>
      </c>
      <c r="E250" s="7">
        <v>606373</v>
      </c>
      <c r="F250" s="6" t="str">
        <f t="shared" si="43"/>
        <v>Click OMIM</v>
      </c>
      <c r="G250" s="7" t="s">
        <v>765</v>
      </c>
      <c r="H250" s="5" t="s">
        <v>21</v>
      </c>
      <c r="I250" s="5"/>
      <c r="J250" s="5"/>
      <c r="K250" s="5" t="s">
        <v>22</v>
      </c>
      <c r="L250" s="5"/>
      <c r="M250" s="5"/>
      <c r="N250" s="5"/>
      <c r="O250" s="5"/>
      <c r="P250" s="5"/>
      <c r="Q250" s="5"/>
      <c r="R250" s="9"/>
      <c r="S250" s="1" t="str">
        <f t="shared" si="44"/>
        <v/>
      </c>
      <c r="T250" s="1" t="str">
        <f t="shared" si="45"/>
        <v/>
      </c>
      <c r="U250" s="1" t="str">
        <f t="shared" si="46"/>
        <v>NonSyndrRetard;</v>
      </c>
      <c r="V250" s="1" t="str">
        <f t="shared" si="47"/>
        <v/>
      </c>
      <c r="W250" s="1" t="str">
        <f t="shared" si="48"/>
        <v/>
      </c>
      <c r="X250" s="1" t="str">
        <f t="shared" si="49"/>
        <v/>
      </c>
      <c r="Y250" s="1" t="str">
        <f t="shared" si="50"/>
        <v/>
      </c>
      <c r="Z250" s="1" t="str">
        <f t="shared" si="51"/>
        <v/>
      </c>
      <c r="AA250" s="1" t="str">
        <f t="shared" si="52"/>
        <v/>
      </c>
      <c r="AB250" s="1" t="str">
        <f t="shared" si="53"/>
        <v/>
      </c>
      <c r="AC250" s="1" t="str">
        <f t="shared" si="54"/>
        <v>Gene:FMN2&amp;HGNC:14074&amp;OMIM:606373&amp;UserInfo:Mental retardation, autosomal recessive 47&amp;UserType:NonSyndrRetard;</v>
      </c>
      <c r="AD250" s="1" t="str">
        <f t="shared" si="55"/>
        <v>NonSyndrRetard;</v>
      </c>
    </row>
    <row r="251" spans="1:30" ht="12" customHeight="1" x14ac:dyDescent="0.2">
      <c r="A251" s="5" t="s">
        <v>766</v>
      </c>
      <c r="B251" s="5"/>
      <c r="C251" s="5" t="s">
        <v>767</v>
      </c>
      <c r="D251" s="6" t="str">
        <f t="shared" si="42"/>
        <v>Click HGNC</v>
      </c>
      <c r="E251" s="7">
        <v>309550</v>
      </c>
      <c r="F251" s="6" t="str">
        <f t="shared" si="43"/>
        <v>Click OMIM</v>
      </c>
      <c r="G251" s="7" t="s">
        <v>768</v>
      </c>
      <c r="H251" s="5" t="s">
        <v>21</v>
      </c>
      <c r="I251" s="5"/>
      <c r="J251" s="5"/>
      <c r="K251" s="5" t="s">
        <v>22</v>
      </c>
      <c r="L251" s="5" t="s">
        <v>22</v>
      </c>
      <c r="M251" s="5"/>
      <c r="N251" s="5"/>
      <c r="O251" s="5"/>
      <c r="P251" s="5"/>
      <c r="Q251" s="5"/>
      <c r="R251" s="9"/>
      <c r="S251" s="1" t="str">
        <f t="shared" si="44"/>
        <v/>
      </c>
      <c r="T251" s="1" t="str">
        <f t="shared" si="45"/>
        <v/>
      </c>
      <c r="U251" s="1" t="str">
        <f t="shared" si="46"/>
        <v>NonSyndrRetard;</v>
      </c>
      <c r="V251" s="1" t="str">
        <f t="shared" si="47"/>
        <v>SyndrRetard;</v>
      </c>
      <c r="W251" s="1" t="str">
        <f t="shared" si="48"/>
        <v/>
      </c>
      <c r="X251" s="1" t="str">
        <f t="shared" si="49"/>
        <v/>
      </c>
      <c r="Y251" s="1" t="str">
        <f t="shared" si="50"/>
        <v/>
      </c>
      <c r="Z251" s="1" t="str">
        <f t="shared" si="51"/>
        <v/>
      </c>
      <c r="AA251" s="1" t="str">
        <f t="shared" si="52"/>
        <v/>
      </c>
      <c r="AB251" s="1" t="str">
        <f t="shared" si="53"/>
        <v/>
      </c>
      <c r="AC251" s="1" t="str">
        <f t="shared" si="54"/>
        <v>Gene:FMR1&amp;HGNC:3775&amp;OMIM:309550&amp;UserInfo:Fragile X syndrome ; Fragile X tremor/ataxia syndrome ; Premature ovarian failure 1&amp;UserType:NonSyndrRetard;SyndrRetard;</v>
      </c>
      <c r="AD251" s="1" t="str">
        <f t="shared" si="55"/>
        <v>NonSyndrRetard;SyndrRetard;</v>
      </c>
    </row>
    <row r="252" spans="1:30" ht="12" customHeight="1" x14ac:dyDescent="0.2">
      <c r="A252" s="5" t="s">
        <v>769</v>
      </c>
      <c r="B252" s="5"/>
      <c r="C252" s="5" t="s">
        <v>770</v>
      </c>
      <c r="D252" s="6" t="str">
        <f t="shared" si="42"/>
        <v>Click HGNC</v>
      </c>
      <c r="E252" s="7">
        <v>164874</v>
      </c>
      <c r="F252" s="6" t="str">
        <f t="shared" si="43"/>
        <v>Click OMIM</v>
      </c>
      <c r="G252" s="7" t="s">
        <v>771</v>
      </c>
      <c r="H252" s="5" t="s">
        <v>211</v>
      </c>
      <c r="I252" s="5"/>
      <c r="J252" s="5"/>
      <c r="K252" s="5"/>
      <c r="L252" s="5" t="s">
        <v>22</v>
      </c>
      <c r="M252" s="5"/>
      <c r="N252" s="5" t="s">
        <v>22</v>
      </c>
      <c r="O252" s="5"/>
      <c r="P252" s="5"/>
      <c r="Q252" s="5"/>
      <c r="R252" s="9"/>
      <c r="S252" s="1" t="str">
        <f t="shared" si="44"/>
        <v/>
      </c>
      <c r="T252" s="1" t="str">
        <f t="shared" si="45"/>
        <v/>
      </c>
      <c r="U252" s="1" t="str">
        <f t="shared" si="46"/>
        <v/>
      </c>
      <c r="V252" s="1" t="str">
        <f t="shared" si="47"/>
        <v>SyndrRetard;</v>
      </c>
      <c r="W252" s="1" t="str">
        <f t="shared" si="48"/>
        <v/>
      </c>
      <c r="X252" s="1" t="str">
        <f t="shared" si="49"/>
        <v>Encephalo;</v>
      </c>
      <c r="Y252" s="1" t="str">
        <f t="shared" si="50"/>
        <v/>
      </c>
      <c r="Z252" s="1" t="str">
        <f t="shared" si="51"/>
        <v/>
      </c>
      <c r="AA252" s="1" t="str">
        <f t="shared" si="52"/>
        <v/>
      </c>
      <c r="AB252" s="1" t="str">
        <f t="shared" si="53"/>
        <v/>
      </c>
      <c r="AC252" s="1" t="str">
        <f t="shared" si="54"/>
        <v>Gene:FOXG1&amp;HGNC:3811&amp;OMIM:164874&amp;UserInfo:Rett syndrome, congenital variant&amp;UserType:SyndrRetard;Encephalo;</v>
      </c>
      <c r="AD252" s="1" t="str">
        <f t="shared" si="55"/>
        <v>SyndrRetard;Encephalo;</v>
      </c>
    </row>
    <row r="253" spans="1:30" ht="12" customHeight="1" x14ac:dyDescent="0.2">
      <c r="A253" s="5" t="s">
        <v>772</v>
      </c>
      <c r="B253" s="5"/>
      <c r="C253" s="5" t="s">
        <v>773</v>
      </c>
      <c r="D253" s="6" t="str">
        <f t="shared" si="42"/>
        <v>Click HGNC</v>
      </c>
      <c r="E253" s="7">
        <v>605515</v>
      </c>
      <c r="F253" s="6" t="str">
        <f t="shared" si="43"/>
        <v>Click OMIM</v>
      </c>
      <c r="G253" s="7" t="s">
        <v>774</v>
      </c>
      <c r="H253" s="5" t="s">
        <v>21</v>
      </c>
      <c r="I253" s="5"/>
      <c r="J253" s="5"/>
      <c r="K253" s="5" t="s">
        <v>22</v>
      </c>
      <c r="L253" s="5" t="s">
        <v>22</v>
      </c>
      <c r="M253" s="5"/>
      <c r="N253" s="5"/>
      <c r="O253" s="5"/>
      <c r="P253" s="5"/>
      <c r="Q253" s="5"/>
      <c r="R253" s="9"/>
      <c r="S253" s="1" t="str">
        <f t="shared" si="44"/>
        <v/>
      </c>
      <c r="T253" s="1" t="str">
        <f t="shared" si="45"/>
        <v/>
      </c>
      <c r="U253" s="1" t="str">
        <f t="shared" si="46"/>
        <v>NonSyndrRetard;</v>
      </c>
      <c r="V253" s="1" t="str">
        <f t="shared" si="47"/>
        <v>SyndrRetard;</v>
      </c>
      <c r="W253" s="1" t="str">
        <f t="shared" si="48"/>
        <v/>
      </c>
      <c r="X253" s="1" t="str">
        <f t="shared" si="49"/>
        <v/>
      </c>
      <c r="Y253" s="1" t="str">
        <f t="shared" si="50"/>
        <v/>
      </c>
      <c r="Z253" s="1" t="str">
        <f t="shared" si="51"/>
        <v/>
      </c>
      <c r="AA253" s="1" t="str">
        <f t="shared" si="52"/>
        <v/>
      </c>
      <c r="AB253" s="1" t="str">
        <f t="shared" si="53"/>
        <v/>
      </c>
      <c r="AC253" s="1" t="str">
        <f t="shared" si="54"/>
        <v>Gene:FOXP1&amp;HGNC:3823&amp;OMIM:605515&amp;UserInfo:Mental retardation with language impairment and with or without autistic features&amp;UserType:NonSyndrRetard;SyndrRetard;</v>
      </c>
      <c r="AD253" s="1" t="str">
        <f t="shared" si="55"/>
        <v>NonSyndrRetard;SyndrRetard;</v>
      </c>
    </row>
    <row r="254" spans="1:30" ht="12" customHeight="1" x14ac:dyDescent="0.2">
      <c r="A254" s="5" t="s">
        <v>775</v>
      </c>
      <c r="B254" s="5"/>
      <c r="C254" s="5" t="s">
        <v>776</v>
      </c>
      <c r="D254" s="6" t="str">
        <f t="shared" si="42"/>
        <v>Click HGNC</v>
      </c>
      <c r="E254" s="7">
        <v>605317</v>
      </c>
      <c r="F254" s="6" t="str">
        <f t="shared" si="43"/>
        <v>Click OMIM</v>
      </c>
      <c r="G254" s="7" t="s">
        <v>777</v>
      </c>
      <c r="H254" s="5" t="s">
        <v>21</v>
      </c>
      <c r="I254" s="5"/>
      <c r="J254" s="5"/>
      <c r="K254" s="5" t="s">
        <v>22</v>
      </c>
      <c r="L254" s="5" t="s">
        <v>22</v>
      </c>
      <c r="M254" s="5"/>
      <c r="N254" s="5"/>
      <c r="O254" s="5"/>
      <c r="P254" s="5"/>
      <c r="Q254" s="5"/>
      <c r="R254" s="9"/>
      <c r="S254" s="1" t="str">
        <f t="shared" si="44"/>
        <v/>
      </c>
      <c r="T254" s="1" t="str">
        <f t="shared" si="45"/>
        <v/>
      </c>
      <c r="U254" s="1" t="str">
        <f t="shared" si="46"/>
        <v>NonSyndrRetard;</v>
      </c>
      <c r="V254" s="1" t="str">
        <f t="shared" si="47"/>
        <v>SyndrRetard;</v>
      </c>
      <c r="W254" s="1" t="str">
        <f t="shared" si="48"/>
        <v/>
      </c>
      <c r="X254" s="1" t="str">
        <f t="shared" si="49"/>
        <v/>
      </c>
      <c r="Y254" s="1" t="str">
        <f t="shared" si="50"/>
        <v/>
      </c>
      <c r="Z254" s="1" t="str">
        <f t="shared" si="51"/>
        <v/>
      </c>
      <c r="AA254" s="1" t="str">
        <f t="shared" si="52"/>
        <v/>
      </c>
      <c r="AB254" s="1" t="str">
        <f t="shared" si="53"/>
        <v/>
      </c>
      <c r="AC254" s="1" t="str">
        <f t="shared" si="54"/>
        <v>Gene:FOXP2&amp;HGNC:13875&amp;OMIM:605317&amp;UserInfo:Speech-language disorder-1&amp;UserType:NonSyndrRetard;SyndrRetard;</v>
      </c>
      <c r="AD254" s="1" t="str">
        <f t="shared" si="55"/>
        <v>NonSyndrRetard;SyndrRetard;</v>
      </c>
    </row>
    <row r="255" spans="1:30" ht="12" customHeight="1" x14ac:dyDescent="0.2">
      <c r="A255" s="5" t="s">
        <v>778</v>
      </c>
      <c r="B255" s="5"/>
      <c r="C255" s="5" t="s">
        <v>779</v>
      </c>
      <c r="D255" s="6" t="str">
        <f t="shared" si="42"/>
        <v>Click HGNC</v>
      </c>
      <c r="E255" s="7">
        <v>607830</v>
      </c>
      <c r="F255" s="6" t="str">
        <f t="shared" si="43"/>
        <v>Click OMIM</v>
      </c>
      <c r="G255" s="7" t="s">
        <v>780</v>
      </c>
      <c r="H255" s="5" t="s">
        <v>21</v>
      </c>
      <c r="I255" s="5"/>
      <c r="J255" s="5"/>
      <c r="K255" s="5"/>
      <c r="L255" s="5" t="s">
        <v>22</v>
      </c>
      <c r="M255" s="5"/>
      <c r="N255" s="5"/>
      <c r="O255" s="5"/>
      <c r="P255" s="5"/>
      <c r="Q255" s="5"/>
      <c r="R255" s="9"/>
      <c r="S255" s="1" t="str">
        <f t="shared" si="44"/>
        <v/>
      </c>
      <c r="T255" s="1" t="str">
        <f t="shared" si="45"/>
        <v/>
      </c>
      <c r="U255" s="1" t="str">
        <f t="shared" si="46"/>
        <v/>
      </c>
      <c r="V255" s="1" t="str">
        <f t="shared" si="47"/>
        <v>SyndrRetard;</v>
      </c>
      <c r="W255" s="1" t="str">
        <f t="shared" si="48"/>
        <v/>
      </c>
      <c r="X255" s="1" t="str">
        <f t="shared" si="49"/>
        <v/>
      </c>
      <c r="Y255" s="1" t="str">
        <f t="shared" si="50"/>
        <v/>
      </c>
      <c r="Z255" s="1" t="str">
        <f t="shared" si="51"/>
        <v/>
      </c>
      <c r="AA255" s="1" t="str">
        <f t="shared" si="52"/>
        <v/>
      </c>
      <c r="AB255" s="1" t="str">
        <f t="shared" si="53"/>
        <v/>
      </c>
      <c r="AC255" s="1" t="str">
        <f t="shared" si="54"/>
        <v>Gene:FRAS1&amp;HGNC:19185&amp;OMIM:607830&amp;UserInfo:Fraser syndrome&amp;UserType:SyndrRetard;</v>
      </c>
      <c r="AD255" s="1" t="str">
        <f t="shared" si="55"/>
        <v>SyndrRetard;</v>
      </c>
    </row>
    <row r="256" spans="1:30" ht="12" customHeight="1" x14ac:dyDescent="0.2">
      <c r="A256" s="12" t="s">
        <v>781</v>
      </c>
      <c r="B256" s="12"/>
      <c r="C256" s="5" t="s">
        <v>782</v>
      </c>
      <c r="D256" s="6" t="str">
        <f t="shared" si="42"/>
        <v>Click HGNC</v>
      </c>
      <c r="E256" s="7">
        <v>608945</v>
      </c>
      <c r="F256" s="6" t="str">
        <f t="shared" si="43"/>
        <v>Click OMIM</v>
      </c>
      <c r="G256" s="7" t="s">
        <v>780</v>
      </c>
      <c r="H256" s="5"/>
      <c r="I256" s="5"/>
      <c r="J256" s="5"/>
      <c r="K256" s="5"/>
      <c r="L256" s="5" t="s">
        <v>22</v>
      </c>
      <c r="M256" s="5"/>
      <c r="N256" s="5"/>
      <c r="O256" s="5"/>
      <c r="P256" s="5"/>
      <c r="Q256" s="5"/>
      <c r="R256" s="9"/>
      <c r="S256" s="1" t="str">
        <f t="shared" si="44"/>
        <v/>
      </c>
      <c r="T256" s="1" t="str">
        <f t="shared" si="45"/>
        <v/>
      </c>
      <c r="U256" s="1" t="str">
        <f t="shared" si="46"/>
        <v/>
      </c>
      <c r="V256" s="1" t="str">
        <f t="shared" si="47"/>
        <v>SyndrRetard;</v>
      </c>
      <c r="W256" s="1" t="str">
        <f t="shared" si="48"/>
        <v/>
      </c>
      <c r="X256" s="1" t="str">
        <f t="shared" si="49"/>
        <v/>
      </c>
      <c r="Y256" s="1" t="str">
        <f t="shared" si="50"/>
        <v/>
      </c>
      <c r="Z256" s="1" t="str">
        <f t="shared" si="51"/>
        <v/>
      </c>
      <c r="AA256" s="1" t="str">
        <f t="shared" si="52"/>
        <v/>
      </c>
      <c r="AB256" s="1" t="str">
        <f t="shared" si="53"/>
        <v/>
      </c>
      <c r="AC256" s="1" t="str">
        <f t="shared" si="54"/>
        <v>Gene:FREM2&amp;HGNC:25396&amp;OMIM:608945&amp;UserInfo:Fraser syndrome&amp;UserType:SyndrRetard;</v>
      </c>
      <c r="AD256" s="1" t="str">
        <f t="shared" si="55"/>
        <v>SyndrRetard;</v>
      </c>
    </row>
    <row r="257" spans="1:30" ht="12" customHeight="1" x14ac:dyDescent="0.2">
      <c r="A257" s="12" t="s">
        <v>783</v>
      </c>
      <c r="B257" s="12"/>
      <c r="C257" s="5" t="s">
        <v>784</v>
      </c>
      <c r="D257" s="6" t="str">
        <f t="shared" si="42"/>
        <v>Click HGNC</v>
      </c>
      <c r="E257" s="7">
        <v>300628</v>
      </c>
      <c r="F257" s="6" t="str">
        <f t="shared" si="43"/>
        <v>Click OMIM</v>
      </c>
      <c r="G257" s="7" t="s">
        <v>785</v>
      </c>
      <c r="H257" s="5"/>
      <c r="I257" s="5"/>
      <c r="J257" s="5"/>
      <c r="K257" s="5"/>
      <c r="L257" s="5"/>
      <c r="M257" s="5"/>
      <c r="N257" s="5"/>
      <c r="O257" s="5"/>
      <c r="P257" s="5" t="s">
        <v>22</v>
      </c>
      <c r="Q257" s="5"/>
      <c r="R257" s="9"/>
      <c r="S257" s="1" t="str">
        <f t="shared" si="44"/>
        <v/>
      </c>
      <c r="T257" s="1" t="str">
        <f t="shared" si="45"/>
        <v/>
      </c>
      <c r="U257" s="1" t="str">
        <f t="shared" si="46"/>
        <v/>
      </c>
      <c r="V257" s="1" t="str">
        <f t="shared" si="47"/>
        <v/>
      </c>
      <c r="W257" s="1" t="str">
        <f t="shared" si="48"/>
        <v/>
      </c>
      <c r="X257" s="1" t="str">
        <f t="shared" si="49"/>
        <v/>
      </c>
      <c r="Y257" s="1" t="str">
        <f t="shared" si="50"/>
        <v/>
      </c>
      <c r="Z257" s="1" t="str">
        <f t="shared" si="51"/>
        <v>NonRetardButSyndr;</v>
      </c>
      <c r="AA257" s="1" t="str">
        <f t="shared" si="52"/>
        <v/>
      </c>
      <c r="AB257" s="1" t="str">
        <f t="shared" si="53"/>
        <v/>
      </c>
      <c r="AC257" s="1" t="str">
        <f t="shared" si="54"/>
        <v>Gene:FRMD7&amp;HGNC:8079&amp;OMIM:300628&amp;UserInfo:Nystagmus 1, congenital, X-linked ; Nystagmus, infantile periodic alternating, X-linked&amp;UserType:NonRetardButSyndr;</v>
      </c>
      <c r="AD257" s="1" t="str">
        <f t="shared" si="55"/>
        <v>NonRetardButSyndr;</v>
      </c>
    </row>
    <row r="258" spans="1:30" ht="12" customHeight="1" x14ac:dyDescent="0.2">
      <c r="A258" s="5" t="s">
        <v>786</v>
      </c>
      <c r="B258" s="5"/>
      <c r="C258" s="5" t="s">
        <v>787</v>
      </c>
      <c r="D258" s="6" t="str">
        <f t="shared" ref="D258:D321" si="56">IF(ISERROR(C258),"",HYPERLINK(CONCATENATE("http://www.genenames.org/cgi-bin/gene_symbol_report?hgnc_id=",C258),"Click HGNC"))</f>
        <v>Click HGNC</v>
      </c>
      <c r="E258" s="7">
        <v>610966</v>
      </c>
      <c r="F258" s="6" t="str">
        <f t="shared" ref="F258:F312" si="57">IF(ISERROR(E258),"",HYPERLINK(CONCATENATE("https://omim.org/entry/",E258),"Click OMIM"))</f>
        <v>Click OMIM</v>
      </c>
      <c r="G258" s="7" t="s">
        <v>788</v>
      </c>
      <c r="H258" s="5" t="s">
        <v>21</v>
      </c>
      <c r="I258" s="5"/>
      <c r="J258" s="5"/>
      <c r="K258" s="5"/>
      <c r="L258" s="5" t="s">
        <v>22</v>
      </c>
      <c r="M258" s="5" t="s">
        <v>22</v>
      </c>
      <c r="N258" s="5"/>
      <c r="O258" s="5"/>
      <c r="P258" s="5" t="s">
        <v>22</v>
      </c>
      <c r="Q258" s="5"/>
      <c r="R258" s="9"/>
      <c r="S258" s="1" t="str">
        <f t="shared" si="44"/>
        <v/>
      </c>
      <c r="T258" s="1" t="str">
        <f t="shared" si="45"/>
        <v/>
      </c>
      <c r="U258" s="1" t="str">
        <f t="shared" si="46"/>
        <v/>
      </c>
      <c r="V258" s="1" t="str">
        <f t="shared" si="47"/>
        <v>SyndrRetard;</v>
      </c>
      <c r="W258" s="1" t="str">
        <f t="shared" si="48"/>
        <v>RetardPlusCerebAbnorm;</v>
      </c>
      <c r="X258" s="1" t="str">
        <f t="shared" si="49"/>
        <v/>
      </c>
      <c r="Y258" s="1" t="str">
        <f t="shared" si="50"/>
        <v/>
      </c>
      <c r="Z258" s="1" t="str">
        <f t="shared" si="51"/>
        <v>NonRetardButSyndr;</v>
      </c>
      <c r="AA258" s="1" t="str">
        <f t="shared" si="52"/>
        <v/>
      </c>
      <c r="AB258" s="1" t="str">
        <f t="shared" si="53"/>
        <v/>
      </c>
      <c r="AC258" s="1" t="str">
        <f t="shared" si="54"/>
        <v>Gene:FTO&amp;HGNC:24678&amp;OMIM:610966&amp;UserInfo:Growth retardation, developmental delay, facial dysmorphism ; Obesity, susceptibility to, BMIQ14&amp;UserType:SyndrRetard;RetardPlusCerebAbnorm;NonRetardButSyndr;</v>
      </c>
      <c r="AD258" s="1" t="str">
        <f t="shared" si="55"/>
        <v>SyndrRetard;RetardPlusCerebAbnorm;NonRetardButSyndr;</v>
      </c>
    </row>
    <row r="259" spans="1:30" ht="12" customHeight="1" x14ac:dyDescent="0.2">
      <c r="A259" s="5" t="s">
        <v>789</v>
      </c>
      <c r="B259" s="5"/>
      <c r="C259" s="5" t="s">
        <v>790</v>
      </c>
      <c r="D259" s="6" t="str">
        <f t="shared" si="56"/>
        <v>Click HGNC</v>
      </c>
      <c r="E259" s="7">
        <v>300499</v>
      </c>
      <c r="F259" s="6" t="str">
        <f t="shared" si="57"/>
        <v>Click OMIM</v>
      </c>
      <c r="G259" s="7" t="s">
        <v>791</v>
      </c>
      <c r="H259" s="5" t="s">
        <v>21</v>
      </c>
      <c r="I259" s="5"/>
      <c r="J259" s="5"/>
      <c r="K259" s="5"/>
      <c r="L259" s="5"/>
      <c r="M259" s="5"/>
      <c r="N259" s="5"/>
      <c r="O259" s="5"/>
      <c r="P259" s="5"/>
      <c r="Q259" s="5"/>
      <c r="R259" s="9"/>
      <c r="S259" s="1" t="str">
        <f t="shared" ref="S259:S322" si="58">IF(I259="x","ToInvestigate;","")</f>
        <v/>
      </c>
      <c r="T259" s="1" t="str">
        <f t="shared" ref="T259:T322" si="59">IF(J259="x","Unexpected;","")</f>
        <v/>
      </c>
      <c r="U259" s="1" t="str">
        <f t="shared" ref="U259:U322" si="60">IF(K259="x","NonSyndrRetard;","")</f>
        <v/>
      </c>
      <c r="V259" s="1" t="str">
        <f t="shared" ref="V259:V322" si="61">IF(L259="x","SyndrRetard;","")</f>
        <v/>
      </c>
      <c r="W259" s="1" t="str">
        <f t="shared" ref="W259:W322" si="62">IF(M259="x","RetardPlusCerebAbnorm;","")</f>
        <v/>
      </c>
      <c r="X259" s="1" t="str">
        <f t="shared" ref="X259:X322" si="63">IF(N259="x","Encephalo;","")</f>
        <v/>
      </c>
      <c r="Y259" s="1" t="str">
        <f t="shared" ref="Y259:Y322" si="64">IF(O259="x","Metabolism;","")</f>
        <v/>
      </c>
      <c r="Z259" s="1" t="str">
        <f t="shared" ref="Z259:Z322" si="65">IF(P259="x","NonRetardButSyndr;","")</f>
        <v/>
      </c>
      <c r="AA259" s="1" t="str">
        <f t="shared" ref="AA259:AA322" si="66">IF(Q259="x","Cardiopathy;","")</f>
        <v/>
      </c>
      <c r="AB259" s="1" t="str">
        <f t="shared" ref="AB259:AB322" si="67">IF(R259="x","Neuro;","")</f>
        <v/>
      </c>
      <c r="AC259" s="1" t="str">
        <f t="shared" ref="AC259:AC322" si="68">CONCATENATE("Gene:",A259,"&amp;",C259,"&amp;OMIM:",E259,"&amp;UserInfo:",G259,"&amp;UserType:",AD259)</f>
        <v>Gene:FTSJ1&amp;HGNC:13254&amp;OMIM:300499&amp;UserInfo:Mental retardation, X-linked 9&amp;UserType:</v>
      </c>
      <c r="AD259" s="1" t="str">
        <f t="shared" ref="AD259:AD322" si="69">CONCATENATE(S259,T259,U259,V259,W259,X259,Y259,Z259,AA259,AB259)</f>
        <v/>
      </c>
    </row>
    <row r="260" spans="1:30" ht="12" customHeight="1" x14ac:dyDescent="0.2">
      <c r="A260" s="5" t="s">
        <v>792</v>
      </c>
      <c r="B260" s="5"/>
      <c r="C260" s="5" t="s">
        <v>793</v>
      </c>
      <c r="D260" s="6" t="str">
        <f t="shared" si="56"/>
        <v>Click HGNC</v>
      </c>
      <c r="E260" s="7">
        <v>612280</v>
      </c>
      <c r="F260" s="6" t="str">
        <f t="shared" si="57"/>
        <v>Click OMIM</v>
      </c>
      <c r="G260" s="7" t="s">
        <v>794</v>
      </c>
      <c r="H260" s="5" t="s">
        <v>21</v>
      </c>
      <c r="I260" s="5"/>
      <c r="J260" s="5"/>
      <c r="K260" s="5"/>
      <c r="L260" s="8" t="s">
        <v>29</v>
      </c>
      <c r="M260" s="5"/>
      <c r="N260" s="5"/>
      <c r="O260" s="5" t="s">
        <v>22</v>
      </c>
      <c r="P260" s="5"/>
      <c r="Q260" s="5"/>
      <c r="R260" s="9"/>
      <c r="S260" s="1" t="str">
        <f t="shared" si="58"/>
        <v/>
      </c>
      <c r="T260" s="1" t="str">
        <f t="shared" si="59"/>
        <v/>
      </c>
      <c r="U260" s="1" t="str">
        <f t="shared" si="60"/>
        <v/>
      </c>
      <c r="V260" s="1" t="str">
        <f t="shared" si="61"/>
        <v>SyndrRetard;</v>
      </c>
      <c r="W260" s="1" t="str">
        <f t="shared" si="62"/>
        <v/>
      </c>
      <c r="X260" s="1" t="str">
        <f t="shared" si="63"/>
        <v/>
      </c>
      <c r="Y260" s="1" t="str">
        <f t="shared" si="64"/>
        <v>Metabolism;</v>
      </c>
      <c r="Z260" s="1" t="str">
        <f t="shared" si="65"/>
        <v/>
      </c>
      <c r="AA260" s="1" t="str">
        <f t="shared" si="66"/>
        <v/>
      </c>
      <c r="AB260" s="1" t="str">
        <f t="shared" si="67"/>
        <v/>
      </c>
      <c r="AC260" s="1" t="str">
        <f t="shared" si="68"/>
        <v>Gene:FUCA1&amp;HGNC:4006&amp;OMIM:612280&amp;UserInfo:Fucosidosis&amp;UserType:SyndrRetard;Metabolism;</v>
      </c>
      <c r="AD260" s="1" t="str">
        <f t="shared" si="69"/>
        <v>SyndrRetard;Metabolism;</v>
      </c>
    </row>
    <row r="261" spans="1:30" ht="12" customHeight="1" x14ac:dyDescent="0.2">
      <c r="A261" s="5" t="s">
        <v>795</v>
      </c>
      <c r="B261" s="5"/>
      <c r="C261" s="5" t="s">
        <v>796</v>
      </c>
      <c r="D261" s="6" t="str">
        <f t="shared" si="56"/>
        <v>Click HGNC</v>
      </c>
      <c r="E261" s="7">
        <v>137160</v>
      </c>
      <c r="F261" s="6" t="str">
        <f t="shared" si="57"/>
        <v>Click OMIM</v>
      </c>
      <c r="G261" s="7" t="s">
        <v>797</v>
      </c>
      <c r="H261" s="5" t="s">
        <v>211</v>
      </c>
      <c r="I261" s="5"/>
      <c r="J261" s="5"/>
      <c r="K261" s="5"/>
      <c r="L261" s="5" t="s">
        <v>22</v>
      </c>
      <c r="M261" s="5"/>
      <c r="N261" s="5" t="s">
        <v>22</v>
      </c>
      <c r="O261" s="5"/>
      <c r="P261" s="5"/>
      <c r="Q261" s="5"/>
      <c r="R261" s="9" t="s">
        <v>22</v>
      </c>
      <c r="S261" s="1" t="str">
        <f t="shared" si="58"/>
        <v/>
      </c>
      <c r="T261" s="1" t="str">
        <f t="shared" si="59"/>
        <v/>
      </c>
      <c r="U261" s="1" t="str">
        <f t="shared" si="60"/>
        <v/>
      </c>
      <c r="V261" s="1" t="str">
        <f t="shared" si="61"/>
        <v>SyndrRetard;</v>
      </c>
      <c r="W261" s="1" t="str">
        <f t="shared" si="62"/>
        <v/>
      </c>
      <c r="X261" s="1" t="str">
        <f t="shared" si="63"/>
        <v>Encephalo;</v>
      </c>
      <c r="Y261" s="1" t="str">
        <f t="shared" si="64"/>
        <v/>
      </c>
      <c r="Z261" s="1" t="str">
        <f t="shared" si="65"/>
        <v/>
      </c>
      <c r="AA261" s="1" t="str">
        <f t="shared" si="66"/>
        <v/>
      </c>
      <c r="AB261" s="1" t="str">
        <f t="shared" si="67"/>
        <v>Neuro;</v>
      </c>
      <c r="AC261" s="1" t="str">
        <f t="shared" si="68"/>
        <v>Gene:GABRA1&amp;HGNC:4075&amp;OMIM:137160&amp;UserInfo:Epileptic encephalopathy, early infantile, 19 ; Epilepsy, childhood absence, susceptibility to, 4 ; Epilepsy, juvenile myoclonic, susceptibility to, 5&amp;UserType:SyndrRetard;Encephalo;Neuro;</v>
      </c>
      <c r="AD261" s="1" t="str">
        <f t="shared" si="69"/>
        <v>SyndrRetard;Encephalo;Neuro;</v>
      </c>
    </row>
    <row r="262" spans="1:30" ht="12" customHeight="1" x14ac:dyDescent="0.2">
      <c r="A262" s="12" t="s">
        <v>798</v>
      </c>
      <c r="B262" s="12"/>
      <c r="C262" s="5" t="s">
        <v>799</v>
      </c>
      <c r="D262" s="6" t="str">
        <f t="shared" si="56"/>
        <v>Click HGNC</v>
      </c>
      <c r="E262" s="7">
        <v>137192</v>
      </c>
      <c r="F262" s="6" t="str">
        <f t="shared" si="57"/>
        <v>Click OMIM</v>
      </c>
      <c r="G262" s="7" t="s">
        <v>800</v>
      </c>
      <c r="H262" s="5"/>
      <c r="I262" s="5"/>
      <c r="J262" s="5"/>
      <c r="K262" s="5"/>
      <c r="L262" s="5" t="s">
        <v>22</v>
      </c>
      <c r="M262" s="5"/>
      <c r="N262" s="5" t="s">
        <v>22</v>
      </c>
      <c r="O262" s="5"/>
      <c r="P262" s="5"/>
      <c r="Q262" s="5"/>
      <c r="R262" s="9"/>
      <c r="S262" s="1" t="str">
        <f t="shared" si="58"/>
        <v/>
      </c>
      <c r="T262" s="1" t="str">
        <f t="shared" si="59"/>
        <v/>
      </c>
      <c r="U262" s="1" t="str">
        <f t="shared" si="60"/>
        <v/>
      </c>
      <c r="V262" s="1" t="str">
        <f t="shared" si="61"/>
        <v>SyndrRetard;</v>
      </c>
      <c r="W262" s="1" t="str">
        <f t="shared" si="62"/>
        <v/>
      </c>
      <c r="X262" s="1" t="str">
        <f t="shared" si="63"/>
        <v>Encephalo;</v>
      </c>
      <c r="Y262" s="1" t="str">
        <f t="shared" si="64"/>
        <v/>
      </c>
      <c r="Z262" s="1" t="str">
        <f t="shared" si="65"/>
        <v/>
      </c>
      <c r="AA262" s="1" t="str">
        <f t="shared" si="66"/>
        <v/>
      </c>
      <c r="AB262" s="1" t="str">
        <f t="shared" si="67"/>
        <v/>
      </c>
      <c r="AC262" s="1" t="str">
        <f t="shared" si="68"/>
        <v>Gene:GABRB3&amp;HGNC:4083&amp;OMIM:137192&amp;UserInfo:Epilepsy, childhood absence, susceptibility to, 5&amp;UserType:SyndrRetard;Encephalo;</v>
      </c>
      <c r="AD262" s="1" t="str">
        <f t="shared" si="69"/>
        <v>SyndrRetard;Encephalo;</v>
      </c>
    </row>
    <row r="263" spans="1:30" ht="12" customHeight="1" x14ac:dyDescent="0.2">
      <c r="A263" s="5" t="s">
        <v>801</v>
      </c>
      <c r="B263" s="5"/>
      <c r="C263" s="5" t="s">
        <v>802</v>
      </c>
      <c r="D263" s="6" t="str">
        <f t="shared" si="56"/>
        <v>Click HGNC</v>
      </c>
      <c r="E263" s="7">
        <v>605363</v>
      </c>
      <c r="F263" s="6" t="str">
        <f t="shared" si="57"/>
        <v>Click OMIM</v>
      </c>
      <c r="G263" s="7" t="s">
        <v>803</v>
      </c>
      <c r="H263" s="5" t="s">
        <v>21</v>
      </c>
      <c r="I263" s="5"/>
      <c r="J263" s="5"/>
      <c r="K263" s="5"/>
      <c r="L263" s="5"/>
      <c r="M263" s="5"/>
      <c r="N263" s="5"/>
      <c r="O263" s="5"/>
      <c r="P263" s="5"/>
      <c r="Q263" s="5"/>
      <c r="R263" s="9"/>
      <c r="S263" s="1" t="str">
        <f t="shared" si="58"/>
        <v/>
      </c>
      <c r="T263" s="1" t="str">
        <f t="shared" si="59"/>
        <v/>
      </c>
      <c r="U263" s="1" t="str">
        <f t="shared" si="60"/>
        <v/>
      </c>
      <c r="V263" s="1" t="str">
        <f t="shared" si="61"/>
        <v/>
      </c>
      <c r="W263" s="1" t="str">
        <f t="shared" si="62"/>
        <v/>
      </c>
      <c r="X263" s="1" t="str">
        <f t="shared" si="63"/>
        <v/>
      </c>
      <c r="Y263" s="1" t="str">
        <f t="shared" si="64"/>
        <v/>
      </c>
      <c r="Z263" s="1" t="str">
        <f t="shared" si="65"/>
        <v/>
      </c>
      <c r="AA263" s="1" t="str">
        <f t="shared" si="66"/>
        <v/>
      </c>
      <c r="AB263" s="1" t="str">
        <f t="shared" si="67"/>
        <v/>
      </c>
      <c r="AC263" s="1" t="str">
        <f t="shared" si="68"/>
        <v>Gene:GAD1&amp;HGNC:4092&amp;OMIM:605363&amp;UserInfo:?Cerebral palsy, spastic quadriplegic, 1&amp;UserType:</v>
      </c>
      <c r="AD263" s="1" t="str">
        <f t="shared" si="69"/>
        <v/>
      </c>
    </row>
    <row r="264" spans="1:30" ht="12" customHeight="1" x14ac:dyDescent="0.2">
      <c r="A264" s="5" t="s">
        <v>804</v>
      </c>
      <c r="B264" s="5"/>
      <c r="C264" s="5" t="s">
        <v>805</v>
      </c>
      <c r="D264" s="6" t="str">
        <f t="shared" si="56"/>
        <v>Click HGNC</v>
      </c>
      <c r="E264" s="7">
        <v>606953</v>
      </c>
      <c r="F264" s="6" t="str">
        <f t="shared" si="57"/>
        <v>Click OMIM</v>
      </c>
      <c r="G264" s="7" t="s">
        <v>806</v>
      </c>
      <c r="H264" s="5" t="s">
        <v>21</v>
      </c>
      <c r="I264" s="5"/>
      <c r="J264" s="5"/>
      <c r="K264" s="5"/>
      <c r="L264" s="5"/>
      <c r="M264" s="5"/>
      <c r="N264" s="5"/>
      <c r="O264" s="5" t="s">
        <v>22</v>
      </c>
      <c r="P264" s="5"/>
      <c r="Q264" s="5"/>
      <c r="R264" s="9"/>
      <c r="S264" s="1" t="str">
        <f t="shared" si="58"/>
        <v/>
      </c>
      <c r="T264" s="1" t="str">
        <f t="shared" si="59"/>
        <v/>
      </c>
      <c r="U264" s="1" t="str">
        <f t="shared" si="60"/>
        <v/>
      </c>
      <c r="V264" s="1" t="str">
        <f t="shared" si="61"/>
        <v/>
      </c>
      <c r="W264" s="1" t="str">
        <f t="shared" si="62"/>
        <v/>
      </c>
      <c r="X264" s="1" t="str">
        <f t="shared" si="63"/>
        <v/>
      </c>
      <c r="Y264" s="1" t="str">
        <f t="shared" si="64"/>
        <v>Metabolism;</v>
      </c>
      <c r="Z264" s="1" t="str">
        <f t="shared" si="65"/>
        <v/>
      </c>
      <c r="AA264" s="1" t="str">
        <f t="shared" si="66"/>
        <v/>
      </c>
      <c r="AB264" s="1" t="str">
        <f t="shared" si="67"/>
        <v/>
      </c>
      <c r="AC264" s="1" t="str">
        <f t="shared" si="68"/>
        <v>Gene:GALE&amp;HGNC:4116&amp;OMIM:606953&amp;UserInfo:Galactose epimerase deficiency&amp;UserType:Metabolism;</v>
      </c>
      <c r="AD264" s="1" t="str">
        <f t="shared" si="69"/>
        <v>Metabolism;</v>
      </c>
    </row>
    <row r="265" spans="1:30" ht="12" customHeight="1" x14ac:dyDescent="0.2">
      <c r="A265" s="5" t="s">
        <v>807</v>
      </c>
      <c r="B265" s="5"/>
      <c r="C265" s="5" t="s">
        <v>808</v>
      </c>
      <c r="D265" s="6" t="str">
        <f t="shared" si="56"/>
        <v>Click HGNC</v>
      </c>
      <c r="E265" s="7">
        <v>606999</v>
      </c>
      <c r="F265" s="6" t="str">
        <f t="shared" si="57"/>
        <v>Click OMIM</v>
      </c>
      <c r="G265" s="7" t="s">
        <v>809</v>
      </c>
      <c r="H265" s="5" t="s">
        <v>21</v>
      </c>
      <c r="I265" s="5"/>
      <c r="J265" s="5"/>
      <c r="K265" s="5"/>
      <c r="L265" s="5"/>
      <c r="M265" s="5"/>
      <c r="N265" s="5"/>
      <c r="O265" s="5" t="s">
        <v>22</v>
      </c>
      <c r="P265" s="5"/>
      <c r="Q265" s="5"/>
      <c r="R265" s="9"/>
      <c r="S265" s="1" t="str">
        <f t="shared" si="58"/>
        <v/>
      </c>
      <c r="T265" s="1" t="str">
        <f t="shared" si="59"/>
        <v/>
      </c>
      <c r="U265" s="1" t="str">
        <f t="shared" si="60"/>
        <v/>
      </c>
      <c r="V265" s="1" t="str">
        <f t="shared" si="61"/>
        <v/>
      </c>
      <c r="W265" s="1" t="str">
        <f t="shared" si="62"/>
        <v/>
      </c>
      <c r="X265" s="1" t="str">
        <f t="shared" si="63"/>
        <v/>
      </c>
      <c r="Y265" s="1" t="str">
        <f t="shared" si="64"/>
        <v>Metabolism;</v>
      </c>
      <c r="Z265" s="1" t="str">
        <f t="shared" si="65"/>
        <v/>
      </c>
      <c r="AA265" s="1" t="str">
        <f t="shared" si="66"/>
        <v/>
      </c>
      <c r="AB265" s="1" t="str">
        <f t="shared" si="67"/>
        <v/>
      </c>
      <c r="AC265" s="1" t="str">
        <f t="shared" si="68"/>
        <v>Gene:GALT&amp;HGNC:4135&amp;OMIM:606999&amp;UserInfo:Galactosemia&amp;UserType:Metabolism;</v>
      </c>
      <c r="AD265" s="1" t="str">
        <f t="shared" si="69"/>
        <v>Metabolism;</v>
      </c>
    </row>
    <row r="266" spans="1:30" ht="12" customHeight="1" x14ac:dyDescent="0.2">
      <c r="A266" s="5" t="s">
        <v>810</v>
      </c>
      <c r="B266" s="5"/>
      <c r="C266" s="5" t="s">
        <v>811</v>
      </c>
      <c r="D266" s="6" t="str">
        <f t="shared" si="56"/>
        <v>Click HGNC</v>
      </c>
      <c r="E266" s="7">
        <v>601240</v>
      </c>
      <c r="F266" s="6" t="str">
        <f t="shared" si="57"/>
        <v>Click OMIM</v>
      </c>
      <c r="G266" s="7" t="s">
        <v>812</v>
      </c>
      <c r="H266" s="5" t="s">
        <v>21</v>
      </c>
      <c r="I266" s="5"/>
      <c r="J266" s="5"/>
      <c r="K266" s="8" t="s">
        <v>29</v>
      </c>
      <c r="L266" s="5"/>
      <c r="M266" s="5"/>
      <c r="N266" s="8" t="s">
        <v>29</v>
      </c>
      <c r="O266" s="5" t="s">
        <v>22</v>
      </c>
      <c r="P266" s="5"/>
      <c r="Q266" s="5"/>
      <c r="R266" s="9"/>
      <c r="S266" s="1" t="str">
        <f t="shared" si="58"/>
        <v/>
      </c>
      <c r="T266" s="1" t="str">
        <f t="shared" si="59"/>
        <v/>
      </c>
      <c r="U266" s="1" t="str">
        <f t="shared" si="60"/>
        <v>NonSyndrRetard;</v>
      </c>
      <c r="V266" s="1" t="str">
        <f t="shared" si="61"/>
        <v/>
      </c>
      <c r="W266" s="1" t="str">
        <f t="shared" si="62"/>
        <v/>
      </c>
      <c r="X266" s="1" t="str">
        <f t="shared" si="63"/>
        <v>Encephalo;</v>
      </c>
      <c r="Y266" s="1" t="str">
        <f t="shared" si="64"/>
        <v>Metabolism;</v>
      </c>
      <c r="Z266" s="1" t="str">
        <f t="shared" si="65"/>
        <v/>
      </c>
      <c r="AA266" s="1" t="str">
        <f t="shared" si="66"/>
        <v/>
      </c>
      <c r="AB266" s="1" t="str">
        <f t="shared" si="67"/>
        <v/>
      </c>
      <c r="AC266" s="1" t="str">
        <f t="shared" si="68"/>
        <v>Gene:GAMT&amp;HGNC:4136&amp;OMIM:601240&amp;UserInfo:Cerebral creatine deficiency syndrome 2&amp;UserType:NonSyndrRetard;Encephalo;Metabolism;</v>
      </c>
      <c r="AD266" s="1" t="str">
        <f t="shared" si="69"/>
        <v>NonSyndrRetard;Encephalo;Metabolism;</v>
      </c>
    </row>
    <row r="267" spans="1:30" ht="12" customHeight="1" x14ac:dyDescent="0.2">
      <c r="A267" s="5" t="s">
        <v>813</v>
      </c>
      <c r="B267" s="5"/>
      <c r="C267" s="5" t="s">
        <v>814</v>
      </c>
      <c r="D267" s="6" t="str">
        <f t="shared" si="56"/>
        <v>Click HGNC</v>
      </c>
      <c r="E267" s="7">
        <v>614998</v>
      </c>
      <c r="F267" s="6" t="str">
        <f t="shared" si="57"/>
        <v>Click OMIM</v>
      </c>
      <c r="G267" s="7" t="s">
        <v>815</v>
      </c>
      <c r="H267" s="5" t="s">
        <v>21</v>
      </c>
      <c r="I267" s="5"/>
      <c r="J267" s="5"/>
      <c r="K267" s="5" t="s">
        <v>22</v>
      </c>
      <c r="L267" s="5" t="s">
        <v>22</v>
      </c>
      <c r="M267" s="5"/>
      <c r="N267" s="5"/>
      <c r="O267" s="5"/>
      <c r="P267" s="5"/>
      <c r="Q267" s="5"/>
      <c r="R267" s="9"/>
      <c r="S267" s="1" t="str">
        <f t="shared" si="58"/>
        <v/>
      </c>
      <c r="T267" s="1" t="str">
        <f t="shared" si="59"/>
        <v/>
      </c>
      <c r="U267" s="1" t="str">
        <f t="shared" si="60"/>
        <v>NonSyndrRetard;</v>
      </c>
      <c r="V267" s="1" t="str">
        <f t="shared" si="61"/>
        <v>SyndrRetard;</v>
      </c>
      <c r="W267" s="1" t="str">
        <f t="shared" si="62"/>
        <v/>
      </c>
      <c r="X267" s="1" t="str">
        <f t="shared" si="63"/>
        <v/>
      </c>
      <c r="Y267" s="1" t="str">
        <f t="shared" si="64"/>
        <v/>
      </c>
      <c r="Z267" s="1" t="str">
        <f t="shared" si="65"/>
        <v/>
      </c>
      <c r="AA267" s="1" t="str">
        <f t="shared" si="66"/>
        <v/>
      </c>
      <c r="AB267" s="1" t="str">
        <f t="shared" si="67"/>
        <v/>
      </c>
      <c r="AC267" s="1" t="str">
        <f t="shared" si="68"/>
        <v>Gene:GATAD2B&amp;HGNC:30778&amp;OMIM:614998&amp;UserInfo:Mental retardation, autosomal dominant 18&amp;UserType:NonSyndrRetard;SyndrRetard;</v>
      </c>
      <c r="AD267" s="1" t="str">
        <f t="shared" si="69"/>
        <v>NonSyndrRetard;SyndrRetard;</v>
      </c>
    </row>
    <row r="268" spans="1:30" ht="12" customHeight="1" x14ac:dyDescent="0.2">
      <c r="A268" s="5" t="s">
        <v>816</v>
      </c>
      <c r="B268" s="5"/>
      <c r="C268" s="5" t="s">
        <v>817</v>
      </c>
      <c r="D268" s="6" t="str">
        <f t="shared" si="56"/>
        <v>Click HGNC</v>
      </c>
      <c r="E268" s="7">
        <v>602360</v>
      </c>
      <c r="F268" s="6" t="str">
        <f t="shared" si="57"/>
        <v>Click OMIM</v>
      </c>
      <c r="G268" s="7" t="s">
        <v>818</v>
      </c>
      <c r="H268" s="5" t="s">
        <v>21</v>
      </c>
      <c r="I268" s="5"/>
      <c r="J268" s="5"/>
      <c r="K268" s="8" t="s">
        <v>29</v>
      </c>
      <c r="L268" s="5"/>
      <c r="M268" s="5"/>
      <c r="N268" s="8" t="s">
        <v>29</v>
      </c>
      <c r="O268" s="5" t="s">
        <v>22</v>
      </c>
      <c r="P268" s="5"/>
      <c r="Q268" s="5"/>
      <c r="R268" s="9"/>
      <c r="S268" s="1" t="str">
        <f t="shared" si="58"/>
        <v/>
      </c>
      <c r="T268" s="1" t="str">
        <f t="shared" si="59"/>
        <v/>
      </c>
      <c r="U268" s="1" t="str">
        <f t="shared" si="60"/>
        <v>NonSyndrRetard;</v>
      </c>
      <c r="V268" s="1" t="str">
        <f t="shared" si="61"/>
        <v/>
      </c>
      <c r="W268" s="1" t="str">
        <f t="shared" si="62"/>
        <v/>
      </c>
      <c r="X268" s="1" t="str">
        <f t="shared" si="63"/>
        <v>Encephalo;</v>
      </c>
      <c r="Y268" s="1" t="str">
        <f t="shared" si="64"/>
        <v>Metabolism;</v>
      </c>
      <c r="Z268" s="1" t="str">
        <f t="shared" si="65"/>
        <v/>
      </c>
      <c r="AA268" s="1" t="str">
        <f t="shared" si="66"/>
        <v/>
      </c>
      <c r="AB268" s="1" t="str">
        <f t="shared" si="67"/>
        <v/>
      </c>
      <c r="AC268" s="1" t="str">
        <f t="shared" si="68"/>
        <v>Gene:GATM&amp;HGNC:4175&amp;OMIM:602360&amp;UserInfo:Cerebral creatine deficiency syndrome 3&amp;UserType:NonSyndrRetard;Encephalo;Metabolism;</v>
      </c>
      <c r="AD268" s="1" t="str">
        <f t="shared" si="69"/>
        <v>NonSyndrRetard;Encephalo;Metabolism;</v>
      </c>
    </row>
    <row r="269" spans="1:30" ht="12" customHeight="1" x14ac:dyDescent="0.2">
      <c r="A269" s="5" t="s">
        <v>819</v>
      </c>
      <c r="B269" s="5"/>
      <c r="C269" s="5" t="s">
        <v>820</v>
      </c>
      <c r="D269" s="6" t="str">
        <f t="shared" si="56"/>
        <v>Click HGNC</v>
      </c>
      <c r="E269" s="7">
        <v>600225</v>
      </c>
      <c r="F269" s="6" t="str">
        <f t="shared" si="57"/>
        <v>Click OMIM</v>
      </c>
      <c r="G269" s="7" t="s">
        <v>821</v>
      </c>
      <c r="H269" s="5" t="s">
        <v>21</v>
      </c>
      <c r="I269" s="5"/>
      <c r="J269" s="5"/>
      <c r="K269" s="5"/>
      <c r="L269" s="5" t="s">
        <v>22</v>
      </c>
      <c r="M269" s="5"/>
      <c r="N269" s="8" t="s">
        <v>29</v>
      </c>
      <c r="O269" s="5" t="s">
        <v>22</v>
      </c>
      <c r="P269" s="5"/>
      <c r="Q269" s="5"/>
      <c r="R269" s="9" t="s">
        <v>22</v>
      </c>
      <c r="S269" s="1" t="str">
        <f t="shared" si="58"/>
        <v/>
      </c>
      <c r="T269" s="1" t="str">
        <f t="shared" si="59"/>
        <v/>
      </c>
      <c r="U269" s="1" t="str">
        <f t="shared" si="60"/>
        <v/>
      </c>
      <c r="V269" s="1" t="str">
        <f t="shared" si="61"/>
        <v>SyndrRetard;</v>
      </c>
      <c r="W269" s="1" t="str">
        <f t="shared" si="62"/>
        <v/>
      </c>
      <c r="X269" s="1" t="str">
        <f t="shared" si="63"/>
        <v>Encephalo;</v>
      </c>
      <c r="Y269" s="1" t="str">
        <f t="shared" si="64"/>
        <v>Metabolism;</v>
      </c>
      <c r="Z269" s="1" t="str">
        <f t="shared" si="65"/>
        <v/>
      </c>
      <c r="AA269" s="1" t="str">
        <f t="shared" si="66"/>
        <v/>
      </c>
      <c r="AB269" s="1" t="str">
        <f t="shared" si="67"/>
        <v>Neuro;</v>
      </c>
      <c r="AC269" s="1" t="str">
        <f t="shared" si="68"/>
        <v>Gene:GCH1&amp;HGNC:4193&amp;OMIM:600225&amp;UserInfo:Dystonia, DOPA-responsive, with or without hyperphenylalaninemia ; Hyperphenylalaninemia, BH4-deficient, B&amp;UserType:SyndrRetard;Encephalo;Metabolism;Neuro;</v>
      </c>
      <c r="AD269" s="1" t="str">
        <f t="shared" si="69"/>
        <v>SyndrRetard;Encephalo;Metabolism;Neuro;</v>
      </c>
    </row>
    <row r="270" spans="1:30" ht="12" customHeight="1" x14ac:dyDescent="0.2">
      <c r="A270" s="5" t="s">
        <v>822</v>
      </c>
      <c r="B270" s="5"/>
      <c r="C270" s="5" t="s">
        <v>823</v>
      </c>
      <c r="D270" s="6" t="str">
        <f t="shared" si="56"/>
        <v>Click HGNC</v>
      </c>
      <c r="E270" s="7">
        <v>238330</v>
      </c>
      <c r="F270" s="6" t="str">
        <f t="shared" si="57"/>
        <v>Click OMIM</v>
      </c>
      <c r="G270" s="7" t="s">
        <v>164</v>
      </c>
      <c r="H270" s="5" t="s">
        <v>21</v>
      </c>
      <c r="I270" s="5"/>
      <c r="J270" s="5"/>
      <c r="K270" s="5"/>
      <c r="L270" s="5" t="s">
        <v>22</v>
      </c>
      <c r="M270" s="5"/>
      <c r="N270" s="5" t="s">
        <v>22</v>
      </c>
      <c r="O270" s="5" t="s">
        <v>22</v>
      </c>
      <c r="P270" s="5"/>
      <c r="Q270" s="5"/>
      <c r="R270" s="9"/>
      <c r="S270" s="1" t="str">
        <f t="shared" si="58"/>
        <v/>
      </c>
      <c r="T270" s="1" t="str">
        <f t="shared" si="59"/>
        <v/>
      </c>
      <c r="U270" s="1" t="str">
        <f t="shared" si="60"/>
        <v/>
      </c>
      <c r="V270" s="1" t="str">
        <f t="shared" si="61"/>
        <v>SyndrRetard;</v>
      </c>
      <c r="W270" s="1" t="str">
        <f t="shared" si="62"/>
        <v/>
      </c>
      <c r="X270" s="1" t="str">
        <f t="shared" si="63"/>
        <v>Encephalo;</v>
      </c>
      <c r="Y270" s="1" t="str">
        <f t="shared" si="64"/>
        <v>Metabolism;</v>
      </c>
      <c r="Z270" s="1" t="str">
        <f t="shared" si="65"/>
        <v/>
      </c>
      <c r="AA270" s="1" t="str">
        <f t="shared" si="66"/>
        <v/>
      </c>
      <c r="AB270" s="1" t="str">
        <f t="shared" si="67"/>
        <v/>
      </c>
      <c r="AC270" s="1" t="str">
        <f t="shared" si="68"/>
        <v>Gene:GCSH&amp;HGNC:4208&amp;OMIM:238330&amp;UserInfo:Glycine encephalopathy&amp;UserType:SyndrRetard;Encephalo;Metabolism;</v>
      </c>
      <c r="AD270" s="1" t="str">
        <f t="shared" si="69"/>
        <v>SyndrRetard;Encephalo;Metabolism;</v>
      </c>
    </row>
    <row r="271" spans="1:30" ht="12" customHeight="1" x14ac:dyDescent="0.2">
      <c r="A271" s="5" t="s">
        <v>824</v>
      </c>
      <c r="B271" s="5"/>
      <c r="C271" s="5" t="s">
        <v>825</v>
      </c>
      <c r="D271" s="6" t="str">
        <f t="shared" si="56"/>
        <v>Click HGNC</v>
      </c>
      <c r="E271" s="7">
        <v>300104</v>
      </c>
      <c r="F271" s="6" t="str">
        <f t="shared" si="57"/>
        <v>Click OMIM</v>
      </c>
      <c r="G271" s="7" t="s">
        <v>826</v>
      </c>
      <c r="H271" s="5" t="s">
        <v>21</v>
      </c>
      <c r="I271" s="5"/>
      <c r="J271" s="5"/>
      <c r="K271" s="5" t="s">
        <v>22</v>
      </c>
      <c r="L271" s="5"/>
      <c r="M271" s="5"/>
      <c r="N271" s="5"/>
      <c r="O271" s="5"/>
      <c r="P271" s="5"/>
      <c r="Q271" s="5"/>
      <c r="R271" s="9"/>
      <c r="S271" s="1" t="str">
        <f t="shared" si="58"/>
        <v/>
      </c>
      <c r="T271" s="1" t="str">
        <f t="shared" si="59"/>
        <v/>
      </c>
      <c r="U271" s="1" t="str">
        <f t="shared" si="60"/>
        <v>NonSyndrRetard;</v>
      </c>
      <c r="V271" s="1" t="str">
        <f t="shared" si="61"/>
        <v/>
      </c>
      <c r="W271" s="1" t="str">
        <f t="shared" si="62"/>
        <v/>
      </c>
      <c r="X271" s="1" t="str">
        <f t="shared" si="63"/>
        <v/>
      </c>
      <c r="Y271" s="1" t="str">
        <f t="shared" si="64"/>
        <v/>
      </c>
      <c r="Z271" s="1" t="str">
        <f t="shared" si="65"/>
        <v/>
      </c>
      <c r="AA271" s="1" t="str">
        <f t="shared" si="66"/>
        <v/>
      </c>
      <c r="AB271" s="1" t="str">
        <f t="shared" si="67"/>
        <v/>
      </c>
      <c r="AC271" s="1" t="str">
        <f t="shared" si="68"/>
        <v>Gene:GDI1&amp;HGNC:4226&amp;OMIM:300104&amp;UserInfo:Mental retardation, X-linked 41&amp;UserType:NonSyndrRetard;</v>
      </c>
      <c r="AD271" s="1" t="str">
        <f t="shared" si="69"/>
        <v>NonSyndrRetard;</v>
      </c>
    </row>
    <row r="272" spans="1:30" ht="12" customHeight="1" x14ac:dyDescent="0.2">
      <c r="A272" s="5" t="s">
        <v>827</v>
      </c>
      <c r="B272" s="5"/>
      <c r="C272" s="5" t="s">
        <v>828</v>
      </c>
      <c r="D272" s="6" t="str">
        <f t="shared" si="56"/>
        <v>Click HGNC</v>
      </c>
      <c r="E272" s="7">
        <v>137780</v>
      </c>
      <c r="F272" s="6" t="str">
        <f t="shared" si="57"/>
        <v>Click OMIM</v>
      </c>
      <c r="G272" s="7" t="s">
        <v>829</v>
      </c>
      <c r="H272" s="5" t="s">
        <v>21</v>
      </c>
      <c r="I272" s="5"/>
      <c r="J272" s="5"/>
      <c r="K272" s="5"/>
      <c r="L272" s="5" t="s">
        <v>22</v>
      </c>
      <c r="M272" s="5" t="s">
        <v>22</v>
      </c>
      <c r="N272" s="5"/>
      <c r="O272" s="5" t="s">
        <v>22</v>
      </c>
      <c r="P272" s="5"/>
      <c r="Q272" s="5"/>
      <c r="R272" s="9" t="s">
        <v>22</v>
      </c>
      <c r="S272" s="1" t="str">
        <f t="shared" si="58"/>
        <v/>
      </c>
      <c r="T272" s="1" t="str">
        <f t="shared" si="59"/>
        <v/>
      </c>
      <c r="U272" s="1" t="str">
        <f t="shared" si="60"/>
        <v/>
      </c>
      <c r="V272" s="1" t="str">
        <f t="shared" si="61"/>
        <v>SyndrRetard;</v>
      </c>
      <c r="W272" s="1" t="str">
        <f t="shared" si="62"/>
        <v>RetardPlusCerebAbnorm;</v>
      </c>
      <c r="X272" s="1" t="str">
        <f t="shared" si="63"/>
        <v/>
      </c>
      <c r="Y272" s="1" t="str">
        <f t="shared" si="64"/>
        <v>Metabolism;</v>
      </c>
      <c r="Z272" s="1" t="str">
        <f t="shared" si="65"/>
        <v/>
      </c>
      <c r="AA272" s="1" t="str">
        <f t="shared" si="66"/>
        <v/>
      </c>
      <c r="AB272" s="1" t="str">
        <f t="shared" si="67"/>
        <v>Neuro;</v>
      </c>
      <c r="AC272" s="1" t="str">
        <f t="shared" si="68"/>
        <v>Gene:GFAP&amp;HGNC:4235&amp;OMIM:137780&amp;UserInfo:Alexander disease&amp;UserType:SyndrRetard;RetardPlusCerebAbnorm;Metabolism;Neuro;</v>
      </c>
      <c r="AD272" s="1" t="str">
        <f t="shared" si="69"/>
        <v>SyndrRetard;RetardPlusCerebAbnorm;Metabolism;Neuro;</v>
      </c>
    </row>
    <row r="273" spans="1:30" ht="12" customHeight="1" x14ac:dyDescent="0.2">
      <c r="A273" s="5" t="s">
        <v>830</v>
      </c>
      <c r="B273" s="5"/>
      <c r="C273" s="5" t="s">
        <v>831</v>
      </c>
      <c r="D273" s="6" t="str">
        <f t="shared" si="56"/>
        <v>Click HGNC</v>
      </c>
      <c r="E273" s="7">
        <v>608803</v>
      </c>
      <c r="F273" s="6" t="str">
        <f t="shared" si="57"/>
        <v>Click OMIM</v>
      </c>
      <c r="G273" s="7" t="s">
        <v>832</v>
      </c>
      <c r="H273" s="5" t="s">
        <v>21</v>
      </c>
      <c r="I273" s="5"/>
      <c r="J273" s="5"/>
      <c r="K273" s="5"/>
      <c r="L273" s="5" t="s">
        <v>22</v>
      </c>
      <c r="M273" s="5" t="s">
        <v>22</v>
      </c>
      <c r="N273" s="5"/>
      <c r="O273" s="5"/>
      <c r="P273" s="5"/>
      <c r="Q273" s="5"/>
      <c r="R273" s="9" t="s">
        <v>22</v>
      </c>
      <c r="S273" s="1" t="str">
        <f t="shared" si="58"/>
        <v/>
      </c>
      <c r="T273" s="1" t="str">
        <f t="shared" si="59"/>
        <v/>
      </c>
      <c r="U273" s="1" t="str">
        <f t="shared" si="60"/>
        <v/>
      </c>
      <c r="V273" s="1" t="str">
        <f t="shared" si="61"/>
        <v>SyndrRetard;</v>
      </c>
      <c r="W273" s="1" t="str">
        <f t="shared" si="62"/>
        <v>RetardPlusCerebAbnorm;</v>
      </c>
      <c r="X273" s="1" t="str">
        <f t="shared" si="63"/>
        <v/>
      </c>
      <c r="Y273" s="1" t="str">
        <f t="shared" si="64"/>
        <v/>
      </c>
      <c r="Z273" s="1" t="str">
        <f t="shared" si="65"/>
        <v/>
      </c>
      <c r="AA273" s="1" t="str">
        <f t="shared" si="66"/>
        <v/>
      </c>
      <c r="AB273" s="1" t="str">
        <f t="shared" si="67"/>
        <v>Neuro;</v>
      </c>
      <c r="AC273" s="1" t="str">
        <f t="shared" si="68"/>
        <v>Gene:GJC2&amp;HGNC:17494&amp;OMIM:608803&amp;UserInfo:Leukodystrophy, hypomyelinating, 2 ; Lymphedema, hereditary, IC ; Spastic paraplegia 44, autosomal recessive&amp;UserType:SyndrRetard;RetardPlusCerebAbnorm;Neuro;</v>
      </c>
      <c r="AD273" s="1" t="str">
        <f t="shared" si="69"/>
        <v>SyndrRetard;RetardPlusCerebAbnorm;Neuro;</v>
      </c>
    </row>
    <row r="274" spans="1:30" ht="12" customHeight="1" x14ac:dyDescent="0.2">
      <c r="A274" s="5" t="s">
        <v>833</v>
      </c>
      <c r="B274" s="5"/>
      <c r="C274" s="5" t="s">
        <v>834</v>
      </c>
      <c r="D274" s="6" t="str">
        <f t="shared" si="56"/>
        <v>Click HGNC</v>
      </c>
      <c r="E274" s="7">
        <v>300474</v>
      </c>
      <c r="F274" s="6" t="str">
        <f t="shared" si="57"/>
        <v>Click OMIM</v>
      </c>
      <c r="G274" s="7" t="s">
        <v>835</v>
      </c>
      <c r="H274" s="5" t="s">
        <v>21</v>
      </c>
      <c r="I274" s="5"/>
      <c r="J274" s="5"/>
      <c r="K274" s="5"/>
      <c r="L274" s="5"/>
      <c r="M274" s="5"/>
      <c r="N274" s="5"/>
      <c r="O274" s="5" t="s">
        <v>22</v>
      </c>
      <c r="P274" s="5"/>
      <c r="Q274" s="5"/>
      <c r="R274" s="9"/>
      <c r="S274" s="1" t="str">
        <f t="shared" si="58"/>
        <v/>
      </c>
      <c r="T274" s="1" t="str">
        <f t="shared" si="59"/>
        <v/>
      </c>
      <c r="U274" s="1" t="str">
        <f t="shared" si="60"/>
        <v/>
      </c>
      <c r="V274" s="1" t="str">
        <f t="shared" si="61"/>
        <v/>
      </c>
      <c r="W274" s="1" t="str">
        <f t="shared" si="62"/>
        <v/>
      </c>
      <c r="X274" s="1" t="str">
        <f t="shared" si="63"/>
        <v/>
      </c>
      <c r="Y274" s="1" t="str">
        <f t="shared" si="64"/>
        <v>Metabolism;</v>
      </c>
      <c r="Z274" s="1" t="str">
        <f t="shared" si="65"/>
        <v/>
      </c>
      <c r="AA274" s="1" t="str">
        <f t="shared" si="66"/>
        <v/>
      </c>
      <c r="AB274" s="1" t="str">
        <f t="shared" si="67"/>
        <v/>
      </c>
      <c r="AC274" s="1" t="str">
        <f t="shared" si="68"/>
        <v>Gene:GK&amp;HGNC:4289&amp;OMIM:300474&amp;UserInfo:Glycerol kinase deficiency&amp;UserType:Metabolism;</v>
      </c>
      <c r="AD274" s="1" t="str">
        <f t="shared" si="69"/>
        <v>Metabolism;</v>
      </c>
    </row>
    <row r="275" spans="1:30" ht="12" customHeight="1" x14ac:dyDescent="0.2">
      <c r="A275" s="5" t="s">
        <v>836</v>
      </c>
      <c r="B275" s="5"/>
      <c r="C275" s="5" t="s">
        <v>837</v>
      </c>
      <c r="D275" s="6" t="str">
        <f t="shared" si="56"/>
        <v>Click HGNC</v>
      </c>
      <c r="E275" s="7">
        <v>611458</v>
      </c>
      <c r="F275" s="6" t="str">
        <f t="shared" si="57"/>
        <v>Click OMIM</v>
      </c>
      <c r="G275" s="7" t="s">
        <v>838</v>
      </c>
      <c r="H275" s="5" t="s">
        <v>21</v>
      </c>
      <c r="I275" s="5"/>
      <c r="J275" s="5"/>
      <c r="K275" s="5"/>
      <c r="L275" s="8" t="s">
        <v>29</v>
      </c>
      <c r="M275" s="5"/>
      <c r="N275" s="8" t="s">
        <v>29</v>
      </c>
      <c r="O275" s="5" t="s">
        <v>22</v>
      </c>
      <c r="P275" s="5"/>
      <c r="Q275" s="5"/>
      <c r="R275" s="9"/>
      <c r="S275" s="1" t="str">
        <f t="shared" si="58"/>
        <v/>
      </c>
      <c r="T275" s="1" t="str">
        <f t="shared" si="59"/>
        <v/>
      </c>
      <c r="U275" s="1" t="str">
        <f t="shared" si="60"/>
        <v/>
      </c>
      <c r="V275" s="1" t="str">
        <f t="shared" si="61"/>
        <v>SyndrRetard;</v>
      </c>
      <c r="W275" s="1" t="str">
        <f t="shared" si="62"/>
        <v/>
      </c>
      <c r="X275" s="1" t="str">
        <f t="shared" si="63"/>
        <v>Encephalo;</v>
      </c>
      <c r="Y275" s="1" t="str">
        <f t="shared" si="64"/>
        <v>Metabolism;</v>
      </c>
      <c r="Z275" s="1" t="str">
        <f t="shared" si="65"/>
        <v/>
      </c>
      <c r="AA275" s="1" t="str">
        <f t="shared" si="66"/>
        <v/>
      </c>
      <c r="AB275" s="1" t="str">
        <f t="shared" si="67"/>
        <v/>
      </c>
      <c r="AC275" s="1" t="str">
        <f t="shared" si="68"/>
        <v>Gene:GLB1&amp;HGNC:4298&amp;OMIM:611458&amp;UserInfo:GM1-gangliosidosis, type I ; GM1-gangliosidosis, type II ; GM1-gangliosidosis, type III ; Mucopolysaccharidosis type IVB (Morquio)&amp;UserType:SyndrRetard;Encephalo;Metabolism;</v>
      </c>
      <c r="AD275" s="1" t="str">
        <f t="shared" si="69"/>
        <v>SyndrRetard;Encephalo;Metabolism;</v>
      </c>
    </row>
    <row r="276" spans="1:30" ht="12" customHeight="1" x14ac:dyDescent="0.2">
      <c r="A276" s="5" t="s">
        <v>839</v>
      </c>
      <c r="B276" s="5"/>
      <c r="C276" s="5" t="s">
        <v>840</v>
      </c>
      <c r="D276" s="6" t="str">
        <f t="shared" si="56"/>
        <v>Click HGNC</v>
      </c>
      <c r="E276" s="7">
        <v>238300</v>
      </c>
      <c r="F276" s="6" t="str">
        <f t="shared" si="57"/>
        <v>Click OMIM</v>
      </c>
      <c r="G276" s="7" t="s">
        <v>164</v>
      </c>
      <c r="H276" s="5" t="s">
        <v>21</v>
      </c>
      <c r="I276" s="5"/>
      <c r="J276" s="5"/>
      <c r="K276" s="5"/>
      <c r="L276" s="5"/>
      <c r="M276" s="5"/>
      <c r="N276" s="8" t="s">
        <v>29</v>
      </c>
      <c r="O276" s="5" t="s">
        <v>22</v>
      </c>
      <c r="P276" s="5"/>
      <c r="Q276" s="5"/>
      <c r="R276" s="9"/>
      <c r="S276" s="1" t="str">
        <f t="shared" si="58"/>
        <v/>
      </c>
      <c r="T276" s="1" t="str">
        <f t="shared" si="59"/>
        <v/>
      </c>
      <c r="U276" s="1" t="str">
        <f t="shared" si="60"/>
        <v/>
      </c>
      <c r="V276" s="1" t="str">
        <f t="shared" si="61"/>
        <v/>
      </c>
      <c r="W276" s="1" t="str">
        <f t="shared" si="62"/>
        <v/>
      </c>
      <c r="X276" s="1" t="str">
        <f t="shared" si="63"/>
        <v>Encephalo;</v>
      </c>
      <c r="Y276" s="1" t="str">
        <f t="shared" si="64"/>
        <v>Metabolism;</v>
      </c>
      <c r="Z276" s="1" t="str">
        <f t="shared" si="65"/>
        <v/>
      </c>
      <c r="AA276" s="1" t="str">
        <f t="shared" si="66"/>
        <v/>
      </c>
      <c r="AB276" s="1" t="str">
        <f t="shared" si="67"/>
        <v/>
      </c>
      <c r="AC276" s="1" t="str">
        <f t="shared" si="68"/>
        <v>Gene:GLDC&amp;HGNC:4313&amp;OMIM:238300&amp;UserInfo:Glycine encephalopathy&amp;UserType:Encephalo;Metabolism;</v>
      </c>
      <c r="AD276" s="1" t="str">
        <f t="shared" si="69"/>
        <v>Encephalo;Metabolism;</v>
      </c>
    </row>
    <row r="277" spans="1:30" ht="12" customHeight="1" x14ac:dyDescent="0.2">
      <c r="A277" s="5" t="s">
        <v>841</v>
      </c>
      <c r="B277" s="5"/>
      <c r="C277" s="5" t="s">
        <v>842</v>
      </c>
      <c r="D277" s="6" t="str">
        <f t="shared" si="56"/>
        <v>Click HGNC</v>
      </c>
      <c r="E277" s="7">
        <v>165230</v>
      </c>
      <c r="F277" s="6" t="str">
        <f t="shared" si="57"/>
        <v>Click OMIM</v>
      </c>
      <c r="G277" s="7" t="s">
        <v>843</v>
      </c>
      <c r="H277" s="5" t="s">
        <v>21</v>
      </c>
      <c r="I277" s="5"/>
      <c r="J277" s="5"/>
      <c r="K277" s="5"/>
      <c r="L277" s="5" t="s">
        <v>22</v>
      </c>
      <c r="M277" s="5" t="s">
        <v>22</v>
      </c>
      <c r="N277" s="5"/>
      <c r="O277" s="5"/>
      <c r="P277" s="5"/>
      <c r="Q277" s="5"/>
      <c r="R277" s="9"/>
      <c r="S277" s="1" t="str">
        <f t="shared" si="58"/>
        <v/>
      </c>
      <c r="T277" s="1" t="str">
        <f t="shared" si="59"/>
        <v/>
      </c>
      <c r="U277" s="1" t="str">
        <f t="shared" si="60"/>
        <v/>
      </c>
      <c r="V277" s="1" t="str">
        <f t="shared" si="61"/>
        <v>SyndrRetard;</v>
      </c>
      <c r="W277" s="1" t="str">
        <f t="shared" si="62"/>
        <v>RetardPlusCerebAbnorm;</v>
      </c>
      <c r="X277" s="1" t="str">
        <f t="shared" si="63"/>
        <v/>
      </c>
      <c r="Y277" s="1" t="str">
        <f t="shared" si="64"/>
        <v/>
      </c>
      <c r="Z277" s="1" t="str">
        <f t="shared" si="65"/>
        <v/>
      </c>
      <c r="AA277" s="1" t="str">
        <f t="shared" si="66"/>
        <v/>
      </c>
      <c r="AB277" s="1" t="str">
        <f t="shared" si="67"/>
        <v/>
      </c>
      <c r="AC277" s="1" t="str">
        <f t="shared" si="68"/>
        <v>Gene:GLI2&amp;HGNC:4318&amp;OMIM:165230&amp;UserInfo:Culler-Jones syndrome ; Holoprosencephaly 9&amp;UserType:SyndrRetard;RetardPlusCerebAbnorm;</v>
      </c>
      <c r="AD277" s="1" t="str">
        <f t="shared" si="69"/>
        <v>SyndrRetard;RetardPlusCerebAbnorm;</v>
      </c>
    </row>
    <row r="278" spans="1:30" ht="12" customHeight="1" x14ac:dyDescent="0.2">
      <c r="A278" s="5" t="s">
        <v>844</v>
      </c>
      <c r="B278" s="5"/>
      <c r="C278" s="5" t="s">
        <v>845</v>
      </c>
      <c r="D278" s="6" t="str">
        <f t="shared" si="56"/>
        <v>Click HGNC</v>
      </c>
      <c r="E278" s="7">
        <v>165240</v>
      </c>
      <c r="F278" s="6" t="str">
        <f t="shared" si="57"/>
        <v>Click OMIM</v>
      </c>
      <c r="G278" s="7" t="s">
        <v>846</v>
      </c>
      <c r="H278" s="5" t="s">
        <v>21</v>
      </c>
      <c r="I278" s="5"/>
      <c r="J278" s="5"/>
      <c r="K278" s="5"/>
      <c r="L278" s="5" t="s">
        <v>22</v>
      </c>
      <c r="M278" s="5" t="s">
        <v>22</v>
      </c>
      <c r="N278" s="5"/>
      <c r="O278" s="5"/>
      <c r="P278" s="5"/>
      <c r="Q278" s="5"/>
      <c r="R278" s="9"/>
      <c r="S278" s="1" t="str">
        <f t="shared" si="58"/>
        <v/>
      </c>
      <c r="T278" s="1" t="str">
        <f t="shared" si="59"/>
        <v/>
      </c>
      <c r="U278" s="1" t="str">
        <f t="shared" si="60"/>
        <v/>
      </c>
      <c r="V278" s="1" t="str">
        <f t="shared" si="61"/>
        <v>SyndrRetard;</v>
      </c>
      <c r="W278" s="1" t="str">
        <f t="shared" si="62"/>
        <v>RetardPlusCerebAbnorm;</v>
      </c>
      <c r="X278" s="1" t="str">
        <f t="shared" si="63"/>
        <v/>
      </c>
      <c r="Y278" s="1" t="str">
        <f t="shared" si="64"/>
        <v/>
      </c>
      <c r="Z278" s="1" t="str">
        <f t="shared" si="65"/>
        <v/>
      </c>
      <c r="AA278" s="1" t="str">
        <f t="shared" si="66"/>
        <v/>
      </c>
      <c r="AB278" s="1" t="str">
        <f t="shared" si="67"/>
        <v/>
      </c>
      <c r="AC278" s="1" t="str">
        <f t="shared" si="68"/>
        <v>Gene:GLI3&amp;HGNC:4319&amp;OMIM:165240&amp;UserInfo:Greig cephalopolysyndactyly syndrome ; Pallister-Hall syndrome ; Polydactyly, postaxial, types A1 and B ; Polydactyly, preaxial, type IV ; Hypothalamic hamartomas, somatic&amp;UserType:SyndrRetard;RetardPlusCerebAbnorm;</v>
      </c>
      <c r="AD278" s="1" t="str">
        <f t="shared" si="69"/>
        <v>SyndrRetard;RetardPlusCerebAbnorm;</v>
      </c>
    </row>
    <row r="279" spans="1:30" ht="12" customHeight="1" x14ac:dyDescent="0.2">
      <c r="A279" s="5" t="s">
        <v>847</v>
      </c>
      <c r="B279" s="5"/>
      <c r="C279" s="5" t="s">
        <v>848</v>
      </c>
      <c r="D279" s="6" t="str">
        <f t="shared" si="56"/>
        <v>Click HGNC</v>
      </c>
      <c r="E279" s="7">
        <v>613109</v>
      </c>
      <c r="F279" s="6" t="str">
        <f t="shared" si="57"/>
        <v>Click OMIM</v>
      </c>
      <c r="G279" s="7" t="s">
        <v>849</v>
      </c>
      <c r="H279" s="5" t="s">
        <v>21</v>
      </c>
      <c r="I279" s="5"/>
      <c r="J279" s="5"/>
      <c r="K279" s="5"/>
      <c r="L279" s="5"/>
      <c r="M279" s="5"/>
      <c r="N279" s="8" t="s">
        <v>29</v>
      </c>
      <c r="O279" s="5" t="s">
        <v>22</v>
      </c>
      <c r="P279" s="5"/>
      <c r="Q279" s="5"/>
      <c r="R279" s="9"/>
      <c r="S279" s="1" t="str">
        <f t="shared" si="58"/>
        <v/>
      </c>
      <c r="T279" s="1" t="str">
        <f t="shared" si="59"/>
        <v/>
      </c>
      <c r="U279" s="1" t="str">
        <f t="shared" si="60"/>
        <v/>
      </c>
      <c r="V279" s="1" t="str">
        <f t="shared" si="61"/>
        <v/>
      </c>
      <c r="W279" s="1" t="str">
        <f t="shared" si="62"/>
        <v/>
      </c>
      <c r="X279" s="1" t="str">
        <f t="shared" si="63"/>
        <v>Encephalo;</v>
      </c>
      <c r="Y279" s="1" t="str">
        <f t="shared" si="64"/>
        <v>Metabolism;</v>
      </c>
      <c r="Z279" s="1" t="str">
        <f t="shared" si="65"/>
        <v/>
      </c>
      <c r="AA279" s="1" t="str">
        <f t="shared" si="66"/>
        <v/>
      </c>
      <c r="AB279" s="1" t="str">
        <f t="shared" si="67"/>
        <v/>
      </c>
      <c r="AC279" s="1" t="str">
        <f t="shared" si="68"/>
        <v>Gene:GM2A&amp;HGNC:4367&amp;OMIM:613109&amp;UserInfo:GM2-gangliosidosis, AB variant&amp;UserType:Encephalo;Metabolism;</v>
      </c>
      <c r="AD279" s="1" t="str">
        <f t="shared" si="69"/>
        <v>Encephalo;Metabolism;</v>
      </c>
    </row>
    <row r="280" spans="1:30" ht="12" customHeight="1" x14ac:dyDescent="0.2">
      <c r="A280" s="5" t="s">
        <v>850</v>
      </c>
      <c r="B280" s="5"/>
      <c r="C280" s="5" t="s">
        <v>851</v>
      </c>
      <c r="D280" s="6" t="str">
        <f t="shared" si="56"/>
        <v>Click HGNC</v>
      </c>
      <c r="E280" s="7">
        <v>602842</v>
      </c>
      <c r="F280" s="6" t="str">
        <f t="shared" si="57"/>
        <v>Click OMIM</v>
      </c>
      <c r="G280" s="7" t="s">
        <v>852</v>
      </c>
      <c r="H280" s="5"/>
      <c r="I280" s="5"/>
      <c r="J280" s="5"/>
      <c r="K280" s="5"/>
      <c r="L280" s="5" t="s">
        <v>22</v>
      </c>
      <c r="M280" s="5"/>
      <c r="N280" s="5"/>
      <c r="O280" s="5"/>
      <c r="P280" s="5"/>
      <c r="Q280" s="5"/>
      <c r="R280" s="9"/>
      <c r="S280" s="1" t="str">
        <f t="shared" si="58"/>
        <v/>
      </c>
      <c r="T280" s="1" t="str">
        <f t="shared" si="59"/>
        <v/>
      </c>
      <c r="U280" s="1" t="str">
        <f t="shared" si="60"/>
        <v/>
      </c>
      <c r="V280" s="1" t="str">
        <f t="shared" si="61"/>
        <v>SyndrRetard;</v>
      </c>
      <c r="W280" s="1" t="str">
        <f t="shared" si="62"/>
        <v/>
      </c>
      <c r="X280" s="1" t="str">
        <f t="shared" si="63"/>
        <v/>
      </c>
      <c r="Y280" s="1" t="str">
        <f t="shared" si="64"/>
        <v/>
      </c>
      <c r="Z280" s="1" t="str">
        <f t="shared" si="65"/>
        <v/>
      </c>
      <c r="AA280" s="1" t="str">
        <f t="shared" si="66"/>
        <v/>
      </c>
      <c r="AB280" s="1" t="str">
        <f t="shared" si="67"/>
        <v/>
      </c>
      <c r="AC280" s="1" t="str">
        <f t="shared" si="68"/>
        <v>Gene:GMNN&amp;HGNC:17493&amp;OMIM:602842&amp;UserInfo:Meier-Gorlin syndrome 6&amp;UserType:SyndrRetard;</v>
      </c>
      <c r="AD280" s="1" t="str">
        <f t="shared" si="69"/>
        <v>SyndrRetard;</v>
      </c>
    </row>
    <row r="281" spans="1:30" ht="12" customHeight="1" x14ac:dyDescent="0.2">
      <c r="A281" s="5" t="s">
        <v>853</v>
      </c>
      <c r="B281" s="5"/>
      <c r="C281" s="5" t="s">
        <v>854</v>
      </c>
      <c r="D281" s="6" t="str">
        <f t="shared" si="56"/>
        <v>Click HGNC</v>
      </c>
      <c r="E281" s="7">
        <v>615495</v>
      </c>
      <c r="F281" s="6" t="str">
        <f t="shared" si="57"/>
        <v>Click OMIM</v>
      </c>
      <c r="G281" s="7" t="s">
        <v>855</v>
      </c>
      <c r="H281" s="5" t="s">
        <v>21</v>
      </c>
      <c r="I281" s="5"/>
      <c r="J281" s="5"/>
      <c r="K281" s="5"/>
      <c r="L281" s="5" t="s">
        <v>22</v>
      </c>
      <c r="M281" s="5"/>
      <c r="N281" s="5"/>
      <c r="O281" s="5"/>
      <c r="P281" s="5"/>
      <c r="Q281" s="5"/>
      <c r="R281" s="9"/>
      <c r="S281" s="1" t="str">
        <f t="shared" si="58"/>
        <v/>
      </c>
      <c r="T281" s="1" t="str">
        <f t="shared" si="59"/>
        <v/>
      </c>
      <c r="U281" s="1" t="str">
        <f t="shared" si="60"/>
        <v/>
      </c>
      <c r="V281" s="1" t="str">
        <f t="shared" si="61"/>
        <v>SyndrRetard;</v>
      </c>
      <c r="W281" s="1" t="str">
        <f t="shared" si="62"/>
        <v/>
      </c>
      <c r="X281" s="1" t="str">
        <f t="shared" si="63"/>
        <v/>
      </c>
      <c r="Y281" s="1" t="str">
        <f t="shared" si="64"/>
        <v/>
      </c>
      <c r="Z281" s="1" t="str">
        <f t="shared" si="65"/>
        <v/>
      </c>
      <c r="AA281" s="1" t="str">
        <f t="shared" si="66"/>
        <v/>
      </c>
      <c r="AB281" s="1" t="str">
        <f t="shared" si="67"/>
        <v/>
      </c>
      <c r="AC281" s="1" t="str">
        <f t="shared" si="68"/>
        <v>Gene:GMPPA&amp;HGNC:22923&amp;OMIM:615495&amp;UserInfo:Alacrima, achalasia, and mental retardation syndrome&amp;UserType:SyndrRetard;</v>
      </c>
      <c r="AD281" s="1" t="str">
        <f t="shared" si="69"/>
        <v>SyndrRetard;</v>
      </c>
    </row>
    <row r="282" spans="1:30" ht="12" customHeight="1" x14ac:dyDescent="0.2">
      <c r="A282" s="5" t="s">
        <v>856</v>
      </c>
      <c r="B282" s="5"/>
      <c r="C282" s="5" t="s">
        <v>857</v>
      </c>
      <c r="D282" s="6" t="str">
        <f t="shared" si="56"/>
        <v>Click HGNC</v>
      </c>
      <c r="E282" s="7">
        <v>615320</v>
      </c>
      <c r="F282" s="6" t="str">
        <f t="shared" si="57"/>
        <v>Click OMIM</v>
      </c>
      <c r="G282" s="7" t="s">
        <v>858</v>
      </c>
      <c r="H282" s="5" t="s">
        <v>21</v>
      </c>
      <c r="I282" s="5"/>
      <c r="J282" s="5"/>
      <c r="K282" s="5"/>
      <c r="L282" s="5" t="s">
        <v>22</v>
      </c>
      <c r="M282" s="5" t="s">
        <v>22</v>
      </c>
      <c r="N282" s="5"/>
      <c r="O282" s="5"/>
      <c r="P282" s="5"/>
      <c r="Q282" s="5"/>
      <c r="R282" s="9" t="s">
        <v>22</v>
      </c>
      <c r="S282" s="1" t="str">
        <f t="shared" si="58"/>
        <v/>
      </c>
      <c r="T282" s="1" t="str">
        <f t="shared" si="59"/>
        <v/>
      </c>
      <c r="U282" s="1" t="str">
        <f t="shared" si="60"/>
        <v/>
      </c>
      <c r="V282" s="1" t="str">
        <f t="shared" si="61"/>
        <v>SyndrRetard;</v>
      </c>
      <c r="W282" s="1" t="str">
        <f t="shared" si="62"/>
        <v>RetardPlusCerebAbnorm;</v>
      </c>
      <c r="X282" s="1" t="str">
        <f t="shared" si="63"/>
        <v/>
      </c>
      <c r="Y282" s="1" t="str">
        <f t="shared" si="64"/>
        <v/>
      </c>
      <c r="Z282" s="1" t="str">
        <f t="shared" si="65"/>
        <v/>
      </c>
      <c r="AA282" s="1" t="str">
        <f t="shared" si="66"/>
        <v/>
      </c>
      <c r="AB282" s="1" t="str">
        <f t="shared" si="67"/>
        <v>Neuro;</v>
      </c>
      <c r="AC282" s="1" t="str">
        <f t="shared" si="68"/>
        <v>Gene:GMPPB&amp;HGNC:22932&amp;OMIM:615320&amp;UserInfo:Muscular dystrophy-dystroglycanopathy (congenital with brain and eye anomalies), type A, 14 ; Muscular dystrophy-dystroglycanopathy (congenital with mental retardation), type B, 14 ; Muscular dystrophy-dystroglycanopathy (limb-girdle), type C, 14&amp;UserType:SyndrRetard;RetardPlusCerebAbnorm;Neuro;</v>
      </c>
      <c r="AD282" s="1" t="str">
        <f t="shared" si="69"/>
        <v>SyndrRetard;RetardPlusCerebAbnorm;Neuro;</v>
      </c>
    </row>
    <row r="283" spans="1:30" ht="12" customHeight="1" x14ac:dyDescent="0.2">
      <c r="A283" s="5" t="s">
        <v>859</v>
      </c>
      <c r="B283" s="5"/>
      <c r="C283" s="5" t="s">
        <v>860</v>
      </c>
      <c r="D283" s="6" t="str">
        <f t="shared" si="56"/>
        <v>Click HGNC</v>
      </c>
      <c r="E283" s="7">
        <v>139370</v>
      </c>
      <c r="F283" s="6" t="str">
        <f t="shared" si="57"/>
        <v>Click OMIM</v>
      </c>
      <c r="G283" s="7" t="s">
        <v>861</v>
      </c>
      <c r="H283" s="5"/>
      <c r="I283" s="5"/>
      <c r="J283" s="5"/>
      <c r="K283" s="5"/>
      <c r="L283" s="5" t="s">
        <v>22</v>
      </c>
      <c r="M283" s="5"/>
      <c r="N283" s="5"/>
      <c r="O283" s="5"/>
      <c r="P283" s="5" t="s">
        <v>22</v>
      </c>
      <c r="Q283" s="5"/>
      <c r="R283" s="9"/>
      <c r="S283" s="1" t="str">
        <f t="shared" si="58"/>
        <v/>
      </c>
      <c r="T283" s="1" t="str">
        <f t="shared" si="59"/>
        <v/>
      </c>
      <c r="U283" s="1" t="str">
        <f t="shared" si="60"/>
        <v/>
      </c>
      <c r="V283" s="1" t="str">
        <f t="shared" si="61"/>
        <v>SyndrRetard;</v>
      </c>
      <c r="W283" s="1" t="str">
        <f t="shared" si="62"/>
        <v/>
      </c>
      <c r="X283" s="1" t="str">
        <f t="shared" si="63"/>
        <v/>
      </c>
      <c r="Y283" s="1" t="str">
        <f t="shared" si="64"/>
        <v/>
      </c>
      <c r="Z283" s="1" t="str">
        <f t="shared" si="65"/>
        <v>NonRetardButSyndr;</v>
      </c>
      <c r="AA283" s="1" t="str">
        <f t="shared" si="66"/>
        <v/>
      </c>
      <c r="AB283" s="1" t="str">
        <f t="shared" si="67"/>
        <v/>
      </c>
      <c r="AC283" s="1" t="str">
        <f t="shared" si="68"/>
        <v>Gene:GNAI3&amp;HGNC:4387&amp;OMIM:139370&amp;UserInfo:Auriculocondylar syndrome 1&amp;UserType:SyndrRetard;NonRetardButSyndr;</v>
      </c>
      <c r="AD283" s="1" t="str">
        <f t="shared" si="69"/>
        <v>SyndrRetard;NonRetardButSyndr;</v>
      </c>
    </row>
    <row r="284" spans="1:30" ht="12" customHeight="1" x14ac:dyDescent="0.2">
      <c r="A284" s="5" t="s">
        <v>862</v>
      </c>
      <c r="B284" s="5"/>
      <c r="C284" s="5" t="s">
        <v>863</v>
      </c>
      <c r="D284" s="6" t="str">
        <f t="shared" si="56"/>
        <v>Click HGNC</v>
      </c>
      <c r="E284" s="7">
        <v>139311</v>
      </c>
      <c r="F284" s="6" t="str">
        <f t="shared" si="57"/>
        <v>Click OMIM</v>
      </c>
      <c r="G284" s="7" t="s">
        <v>864</v>
      </c>
      <c r="H284" s="5" t="s">
        <v>21</v>
      </c>
      <c r="I284" s="5"/>
      <c r="J284" s="5"/>
      <c r="K284" s="5"/>
      <c r="L284" s="5"/>
      <c r="M284" s="5" t="s">
        <v>22</v>
      </c>
      <c r="N284" s="5" t="s">
        <v>22</v>
      </c>
      <c r="O284" s="5"/>
      <c r="P284" s="5"/>
      <c r="Q284" s="5"/>
      <c r="R284" s="9"/>
      <c r="S284" s="1" t="str">
        <f t="shared" si="58"/>
        <v/>
      </c>
      <c r="T284" s="1" t="str">
        <f t="shared" si="59"/>
        <v/>
      </c>
      <c r="U284" s="1" t="str">
        <f t="shared" si="60"/>
        <v/>
      </c>
      <c r="V284" s="1" t="str">
        <f t="shared" si="61"/>
        <v/>
      </c>
      <c r="W284" s="1" t="str">
        <f t="shared" si="62"/>
        <v>RetardPlusCerebAbnorm;</v>
      </c>
      <c r="X284" s="1" t="str">
        <f t="shared" si="63"/>
        <v>Encephalo;</v>
      </c>
      <c r="Y284" s="1" t="str">
        <f t="shared" si="64"/>
        <v/>
      </c>
      <c r="Z284" s="1" t="str">
        <f t="shared" si="65"/>
        <v/>
      </c>
      <c r="AA284" s="1" t="str">
        <f t="shared" si="66"/>
        <v/>
      </c>
      <c r="AB284" s="1" t="str">
        <f t="shared" si="67"/>
        <v/>
      </c>
      <c r="AC284" s="1" t="str">
        <f t="shared" si="68"/>
        <v>Gene:GNAO1&amp;HGNC:4389&amp;OMIM:139311&amp;UserInfo:Epileptic encephalopathy, early infantile, 17&amp;UserType:RetardPlusCerebAbnorm;Encephalo;</v>
      </c>
      <c r="AD284" s="1" t="str">
        <f t="shared" si="69"/>
        <v>RetardPlusCerebAbnorm;Encephalo;</v>
      </c>
    </row>
    <row r="285" spans="1:30" ht="12" customHeight="1" x14ac:dyDescent="0.2">
      <c r="A285" s="5" t="s">
        <v>865</v>
      </c>
      <c r="B285" s="5"/>
      <c r="C285" s="5" t="s">
        <v>866</v>
      </c>
      <c r="D285" s="6" t="str">
        <f t="shared" si="56"/>
        <v>Click HGNC</v>
      </c>
      <c r="E285" s="7">
        <v>602744</v>
      </c>
      <c r="F285" s="6" t="str">
        <f t="shared" si="57"/>
        <v>Click OMIM</v>
      </c>
      <c r="G285" s="7" t="s">
        <v>867</v>
      </c>
      <c r="H285" s="5" t="s">
        <v>21</v>
      </c>
      <c r="I285" s="5"/>
      <c r="J285" s="5"/>
      <c r="K285" s="5"/>
      <c r="L285" s="5" t="s">
        <v>22</v>
      </c>
      <c r="M285" s="5"/>
      <c r="N285" s="5"/>
      <c r="O285" s="5" t="s">
        <v>22</v>
      </c>
      <c r="P285" s="5"/>
      <c r="Q285" s="5"/>
      <c r="R285" s="9"/>
      <c r="S285" s="1" t="str">
        <f t="shared" si="58"/>
        <v/>
      </c>
      <c r="T285" s="1" t="str">
        <f t="shared" si="59"/>
        <v/>
      </c>
      <c r="U285" s="1" t="str">
        <f t="shared" si="60"/>
        <v/>
      </c>
      <c r="V285" s="1" t="str">
        <f t="shared" si="61"/>
        <v>SyndrRetard;</v>
      </c>
      <c r="W285" s="1" t="str">
        <f t="shared" si="62"/>
        <v/>
      </c>
      <c r="X285" s="1" t="str">
        <f t="shared" si="63"/>
        <v/>
      </c>
      <c r="Y285" s="1" t="str">
        <f t="shared" si="64"/>
        <v>Metabolism;</v>
      </c>
      <c r="Z285" s="1" t="str">
        <f t="shared" si="65"/>
        <v/>
      </c>
      <c r="AA285" s="1" t="str">
        <f t="shared" si="66"/>
        <v/>
      </c>
      <c r="AB285" s="1" t="str">
        <f t="shared" si="67"/>
        <v/>
      </c>
      <c r="AC285" s="1" t="str">
        <f t="shared" si="68"/>
        <v>Gene:GNPAT&amp;HGNC:4416&amp;OMIM:602744&amp;UserInfo:Rhizomelic chondrodysplasia punctata, type 2&amp;UserType:SyndrRetard;Metabolism;</v>
      </c>
      <c r="AD285" s="1" t="str">
        <f t="shared" si="69"/>
        <v>SyndrRetard;Metabolism;</v>
      </c>
    </row>
    <row r="286" spans="1:30" ht="12" customHeight="1" x14ac:dyDescent="0.2">
      <c r="A286" s="5" t="s">
        <v>868</v>
      </c>
      <c r="B286" s="5"/>
      <c r="C286" s="5" t="s">
        <v>869</v>
      </c>
      <c r="D286" s="6" t="str">
        <f t="shared" si="56"/>
        <v>Click HGNC</v>
      </c>
      <c r="E286" s="7">
        <v>607664</v>
      </c>
      <c r="F286" s="6" t="str">
        <f t="shared" si="57"/>
        <v>Click OMIM</v>
      </c>
      <c r="G286" s="7" t="s">
        <v>870</v>
      </c>
      <c r="H286" s="5" t="s">
        <v>21</v>
      </c>
      <c r="I286" s="5"/>
      <c r="J286" s="5"/>
      <c r="K286" s="5"/>
      <c r="L286" s="5" t="s">
        <v>22</v>
      </c>
      <c r="M286" s="5"/>
      <c r="N286" s="5"/>
      <c r="O286" s="5" t="s">
        <v>22</v>
      </c>
      <c r="P286" s="5"/>
      <c r="Q286" s="5"/>
      <c r="R286" s="9"/>
      <c r="S286" s="1" t="str">
        <f t="shared" si="58"/>
        <v/>
      </c>
      <c r="T286" s="1" t="str">
        <f t="shared" si="59"/>
        <v/>
      </c>
      <c r="U286" s="1" t="str">
        <f t="shared" si="60"/>
        <v/>
      </c>
      <c r="V286" s="1" t="str">
        <f t="shared" si="61"/>
        <v>SyndrRetard;</v>
      </c>
      <c r="W286" s="1" t="str">
        <f t="shared" si="62"/>
        <v/>
      </c>
      <c r="X286" s="1" t="str">
        <f t="shared" si="63"/>
        <v/>
      </c>
      <c r="Y286" s="1" t="str">
        <f t="shared" si="64"/>
        <v>Metabolism;</v>
      </c>
      <c r="Z286" s="1" t="str">
        <f t="shared" si="65"/>
        <v/>
      </c>
      <c r="AA286" s="1" t="str">
        <f t="shared" si="66"/>
        <v/>
      </c>
      <c r="AB286" s="1" t="str">
        <f t="shared" si="67"/>
        <v/>
      </c>
      <c r="AC286" s="1" t="str">
        <f t="shared" si="68"/>
        <v>Gene:GNS&amp;HGNC:4422&amp;OMIM:607664&amp;UserInfo:Mucopolysaccharidosis type IIID&amp;UserType:SyndrRetard;Metabolism;</v>
      </c>
      <c r="AD286" s="1" t="str">
        <f t="shared" si="69"/>
        <v>SyndrRetard;Metabolism;</v>
      </c>
    </row>
    <row r="287" spans="1:30" ht="12" customHeight="1" x14ac:dyDescent="0.2">
      <c r="A287" s="5" t="s">
        <v>871</v>
      </c>
      <c r="B287" s="5"/>
      <c r="C287" s="5" t="s">
        <v>872</v>
      </c>
      <c r="D287" s="6" t="str">
        <f t="shared" si="56"/>
        <v>Click HGNC</v>
      </c>
      <c r="E287" s="7">
        <v>300037</v>
      </c>
      <c r="F287" s="6" t="str">
        <f t="shared" si="57"/>
        <v>Click OMIM</v>
      </c>
      <c r="G287" s="7" t="s">
        <v>873</v>
      </c>
      <c r="H287" s="5" t="s">
        <v>21</v>
      </c>
      <c r="I287" s="5"/>
      <c r="J287" s="5"/>
      <c r="K287" s="5"/>
      <c r="L287" s="5" t="s">
        <v>22</v>
      </c>
      <c r="M287" s="5"/>
      <c r="N287" s="5"/>
      <c r="O287" s="5"/>
      <c r="P287" s="5"/>
      <c r="Q287" s="5"/>
      <c r="R287" s="9"/>
      <c r="S287" s="1" t="str">
        <f t="shared" si="58"/>
        <v/>
      </c>
      <c r="T287" s="1" t="str">
        <f t="shared" si="59"/>
        <v/>
      </c>
      <c r="U287" s="1" t="str">
        <f t="shared" si="60"/>
        <v/>
      </c>
      <c r="V287" s="1" t="str">
        <f t="shared" si="61"/>
        <v>SyndrRetard;</v>
      </c>
      <c r="W287" s="1" t="str">
        <f t="shared" si="62"/>
        <v/>
      </c>
      <c r="X287" s="1" t="str">
        <f t="shared" si="63"/>
        <v/>
      </c>
      <c r="Y287" s="1" t="str">
        <f t="shared" si="64"/>
        <v/>
      </c>
      <c r="Z287" s="1" t="str">
        <f t="shared" si="65"/>
        <v/>
      </c>
      <c r="AA287" s="1" t="str">
        <f t="shared" si="66"/>
        <v/>
      </c>
      <c r="AB287" s="1" t="str">
        <f t="shared" si="67"/>
        <v/>
      </c>
      <c r="AC287" s="1" t="str">
        <f t="shared" si="68"/>
        <v>Gene:GPC3&amp;HGNC:4451&amp;OMIM:300037&amp;UserInfo:Simpson-Golabi-Behmel syndrome, type 1 ; Wilms tumor, somatic&amp;UserType:SyndrRetard;</v>
      </c>
      <c r="AD287" s="1" t="str">
        <f t="shared" si="69"/>
        <v>SyndrRetard;</v>
      </c>
    </row>
    <row r="288" spans="1:30" ht="12" customHeight="1" x14ac:dyDescent="0.2">
      <c r="A288" s="5" t="s">
        <v>874</v>
      </c>
      <c r="B288" s="5"/>
      <c r="C288" s="5" t="s">
        <v>875</v>
      </c>
      <c r="D288" s="6" t="str">
        <f t="shared" si="56"/>
        <v>Click HGNC</v>
      </c>
      <c r="E288" s="7">
        <v>300168</v>
      </c>
      <c r="F288" s="6" t="str">
        <f t="shared" si="57"/>
        <v>Click OMIM</v>
      </c>
      <c r="G288" s="7" t="s">
        <v>20</v>
      </c>
      <c r="H288" s="5"/>
      <c r="I288" s="5"/>
      <c r="J288" s="5"/>
      <c r="K288" s="5"/>
      <c r="L288" s="5" t="s">
        <v>22</v>
      </c>
      <c r="M288" s="5"/>
      <c r="N288" s="5"/>
      <c r="O288" s="5"/>
      <c r="P288" s="5"/>
      <c r="Q288" s="5"/>
      <c r="R288" s="9"/>
      <c r="S288" s="1" t="str">
        <f t="shared" si="58"/>
        <v/>
      </c>
      <c r="T288" s="1" t="str">
        <f t="shared" si="59"/>
        <v/>
      </c>
      <c r="U288" s="1" t="str">
        <f t="shared" si="60"/>
        <v/>
      </c>
      <c r="V288" s="1" t="str">
        <f t="shared" si="61"/>
        <v>SyndrRetard;</v>
      </c>
      <c r="W288" s="1" t="str">
        <f t="shared" si="62"/>
        <v/>
      </c>
      <c r="X288" s="1" t="str">
        <f t="shared" si="63"/>
        <v/>
      </c>
      <c r="Y288" s="1" t="str">
        <f t="shared" si="64"/>
        <v/>
      </c>
      <c r="Z288" s="1" t="str">
        <f t="shared" si="65"/>
        <v/>
      </c>
      <c r="AA288" s="1" t="str">
        <f t="shared" si="66"/>
        <v/>
      </c>
      <c r="AB288" s="1" t="str">
        <f t="shared" si="67"/>
        <v/>
      </c>
      <c r="AC288" s="1" t="str">
        <f t="shared" si="68"/>
        <v>Gene:GPC4&amp;HGNC:4452&amp;OMIM:300168&amp;UserInfo:No OMIM phenotype&amp;UserType:SyndrRetard;</v>
      </c>
      <c r="AD288" s="1" t="str">
        <f t="shared" si="69"/>
        <v>SyndrRetard;</v>
      </c>
    </row>
    <row r="289" spans="1:30" ht="12" customHeight="1" x14ac:dyDescent="0.2">
      <c r="A289" s="5" t="s">
        <v>876</v>
      </c>
      <c r="B289" s="5"/>
      <c r="C289" s="5" t="s">
        <v>877</v>
      </c>
      <c r="D289" s="6" t="str">
        <f t="shared" si="56"/>
        <v>Click HGNC</v>
      </c>
      <c r="E289" s="7">
        <v>603930</v>
      </c>
      <c r="F289" s="6" t="str">
        <f t="shared" si="57"/>
        <v>Click OMIM</v>
      </c>
      <c r="G289" s="7" t="s">
        <v>878</v>
      </c>
      <c r="H289" s="5" t="s">
        <v>21</v>
      </c>
      <c r="I289" s="5"/>
      <c r="J289" s="5"/>
      <c r="K289" s="5"/>
      <c r="L289" s="5"/>
      <c r="M289" s="8" t="s">
        <v>29</v>
      </c>
      <c r="N289" s="8" t="s">
        <v>29</v>
      </c>
      <c r="O289" s="5" t="s">
        <v>22</v>
      </c>
      <c r="P289" s="5"/>
      <c r="Q289" s="5"/>
      <c r="R289" s="9"/>
      <c r="S289" s="1" t="str">
        <f t="shared" si="58"/>
        <v/>
      </c>
      <c r="T289" s="1" t="str">
        <f t="shared" si="59"/>
        <v/>
      </c>
      <c r="U289" s="1" t="str">
        <f t="shared" si="60"/>
        <v/>
      </c>
      <c r="V289" s="1" t="str">
        <f t="shared" si="61"/>
        <v/>
      </c>
      <c r="W289" s="1" t="str">
        <f t="shared" si="62"/>
        <v>RetardPlusCerebAbnorm;</v>
      </c>
      <c r="X289" s="1" t="str">
        <f t="shared" si="63"/>
        <v>Encephalo;</v>
      </c>
      <c r="Y289" s="1" t="str">
        <f t="shared" si="64"/>
        <v>Metabolism;</v>
      </c>
      <c r="Z289" s="1" t="str">
        <f t="shared" si="65"/>
        <v/>
      </c>
      <c r="AA289" s="1" t="str">
        <f t="shared" si="66"/>
        <v/>
      </c>
      <c r="AB289" s="1" t="str">
        <f t="shared" si="67"/>
        <v/>
      </c>
      <c r="AC289" s="1" t="str">
        <f t="shared" si="68"/>
        <v>Gene:GPHN&amp;HGNC:15465&amp;OMIM:603930&amp;UserInfo:Molybdenum cofactor deficiency C&amp;UserType:RetardPlusCerebAbnorm;Encephalo;Metabolism;</v>
      </c>
      <c r="AD289" s="1" t="str">
        <f t="shared" si="69"/>
        <v>RetardPlusCerebAbnorm;Encephalo;Metabolism;</v>
      </c>
    </row>
    <row r="290" spans="1:30" ht="12" customHeight="1" x14ac:dyDescent="0.2">
      <c r="A290" s="5" t="s">
        <v>879</v>
      </c>
      <c r="B290" s="5"/>
      <c r="C290" s="5" t="s">
        <v>880</v>
      </c>
      <c r="D290" s="6" t="str">
        <f t="shared" si="56"/>
        <v>Click HGNC</v>
      </c>
      <c r="E290" s="7">
        <v>609245</v>
      </c>
      <c r="F290" s="6" t="str">
        <f t="shared" si="57"/>
        <v>Click OMIM</v>
      </c>
      <c r="G290" s="7" t="s">
        <v>881</v>
      </c>
      <c r="H290" s="5"/>
      <c r="I290" s="5"/>
      <c r="J290" s="5"/>
      <c r="K290" s="5"/>
      <c r="L290" s="5" t="s">
        <v>22</v>
      </c>
      <c r="M290" s="5"/>
      <c r="N290" s="5"/>
      <c r="O290" s="5"/>
      <c r="P290" s="5" t="s">
        <v>22</v>
      </c>
      <c r="Q290" s="5"/>
      <c r="R290" s="9"/>
      <c r="S290" s="1" t="str">
        <f t="shared" si="58"/>
        <v/>
      </c>
      <c r="T290" s="1" t="str">
        <f t="shared" si="59"/>
        <v/>
      </c>
      <c r="U290" s="1" t="str">
        <f t="shared" si="60"/>
        <v/>
      </c>
      <c r="V290" s="1" t="str">
        <f t="shared" si="61"/>
        <v>SyndrRetard;</v>
      </c>
      <c r="W290" s="1" t="str">
        <f t="shared" si="62"/>
        <v/>
      </c>
      <c r="X290" s="1" t="str">
        <f t="shared" si="63"/>
        <v/>
      </c>
      <c r="Y290" s="1" t="str">
        <f t="shared" si="64"/>
        <v/>
      </c>
      <c r="Z290" s="1" t="str">
        <f t="shared" si="65"/>
        <v>NonRetardButSyndr;</v>
      </c>
      <c r="AA290" s="1" t="str">
        <f t="shared" si="66"/>
        <v/>
      </c>
      <c r="AB290" s="1" t="str">
        <f t="shared" si="67"/>
        <v/>
      </c>
      <c r="AC290" s="1" t="str">
        <f t="shared" si="68"/>
        <v>Gene:GPSM2&amp;HGNC:29501&amp;OMIM:609245&amp;UserInfo:Chudley-McCullough syndrome&amp;UserType:SyndrRetard;NonRetardButSyndr;</v>
      </c>
      <c r="AD290" s="1" t="str">
        <f t="shared" si="69"/>
        <v>SyndrRetard;NonRetardButSyndr;</v>
      </c>
    </row>
    <row r="291" spans="1:30" ht="12" customHeight="1" x14ac:dyDescent="0.2">
      <c r="A291" s="5" t="s">
        <v>882</v>
      </c>
      <c r="B291" s="5"/>
      <c r="C291" s="5" t="s">
        <v>883</v>
      </c>
      <c r="D291" s="6" t="str">
        <f t="shared" si="56"/>
        <v>Click HGNC</v>
      </c>
      <c r="E291" s="7">
        <v>138210</v>
      </c>
      <c r="F291" s="6" t="str">
        <f t="shared" si="57"/>
        <v>Click OMIM</v>
      </c>
      <c r="G291" s="7" t="s">
        <v>884</v>
      </c>
      <c r="H291" s="5" t="s">
        <v>21</v>
      </c>
      <c r="I291" s="5"/>
      <c r="J291" s="5"/>
      <c r="K291" s="5"/>
      <c r="L291" s="5"/>
      <c r="M291" s="5"/>
      <c r="N291" s="5" t="s">
        <v>22</v>
      </c>
      <c r="O291" s="5"/>
      <c r="P291" s="5"/>
      <c r="Q291" s="5"/>
      <c r="R291" s="9"/>
      <c r="S291" s="1" t="str">
        <f t="shared" si="58"/>
        <v/>
      </c>
      <c r="T291" s="1" t="str">
        <f t="shared" si="59"/>
        <v/>
      </c>
      <c r="U291" s="1" t="str">
        <f t="shared" si="60"/>
        <v/>
      </c>
      <c r="V291" s="1" t="str">
        <f t="shared" si="61"/>
        <v/>
      </c>
      <c r="W291" s="1" t="str">
        <f t="shared" si="62"/>
        <v/>
      </c>
      <c r="X291" s="1" t="str">
        <f t="shared" si="63"/>
        <v>Encephalo;</v>
      </c>
      <c r="Y291" s="1" t="str">
        <f t="shared" si="64"/>
        <v/>
      </c>
      <c r="Z291" s="1" t="str">
        <f t="shared" si="65"/>
        <v/>
      </c>
      <c r="AA291" s="1" t="str">
        <f t="shared" si="66"/>
        <v/>
      </c>
      <c r="AB291" s="1" t="str">
        <f t="shared" si="67"/>
        <v/>
      </c>
      <c r="AC291" s="1" t="str">
        <f t="shared" si="68"/>
        <v>Gene:GPT2&amp;HGNC:18062&amp;OMIM:138210&amp;UserInfo:?Mental retardation, autosomal recessive 49&amp;UserType:Encephalo;</v>
      </c>
      <c r="AD291" s="1" t="str">
        <f t="shared" si="69"/>
        <v>Encephalo;</v>
      </c>
    </row>
    <row r="292" spans="1:30" ht="12" customHeight="1" x14ac:dyDescent="0.2">
      <c r="A292" s="5" t="s">
        <v>885</v>
      </c>
      <c r="B292" s="5"/>
      <c r="C292" s="5" t="s">
        <v>886</v>
      </c>
      <c r="D292" s="6" t="str">
        <f t="shared" si="56"/>
        <v>Click HGNC</v>
      </c>
      <c r="E292" s="7">
        <v>305915</v>
      </c>
      <c r="F292" s="6" t="str">
        <f t="shared" si="57"/>
        <v>Click OMIM</v>
      </c>
      <c r="G292" s="7" t="s">
        <v>887</v>
      </c>
      <c r="H292" s="5" t="s">
        <v>21</v>
      </c>
      <c r="I292" s="5"/>
      <c r="J292" s="5"/>
      <c r="K292" s="5" t="s">
        <v>22</v>
      </c>
      <c r="L292" s="5" t="s">
        <v>22</v>
      </c>
      <c r="M292" s="5"/>
      <c r="N292" s="5"/>
      <c r="O292" s="5"/>
      <c r="P292" s="5"/>
      <c r="Q292" s="5"/>
      <c r="R292" s="9"/>
      <c r="S292" s="1" t="str">
        <f t="shared" si="58"/>
        <v/>
      </c>
      <c r="T292" s="1" t="str">
        <f t="shared" si="59"/>
        <v/>
      </c>
      <c r="U292" s="1" t="str">
        <f t="shared" si="60"/>
        <v>NonSyndrRetard;</v>
      </c>
      <c r="V292" s="1" t="str">
        <f t="shared" si="61"/>
        <v>SyndrRetard;</v>
      </c>
      <c r="W292" s="1" t="str">
        <f t="shared" si="62"/>
        <v/>
      </c>
      <c r="X292" s="1" t="str">
        <f t="shared" si="63"/>
        <v/>
      </c>
      <c r="Y292" s="1" t="str">
        <f t="shared" si="64"/>
        <v/>
      </c>
      <c r="Z292" s="1" t="str">
        <f t="shared" si="65"/>
        <v/>
      </c>
      <c r="AA292" s="1" t="str">
        <f t="shared" si="66"/>
        <v/>
      </c>
      <c r="AB292" s="1" t="str">
        <f t="shared" si="67"/>
        <v/>
      </c>
      <c r="AC292" s="1" t="str">
        <f t="shared" si="68"/>
        <v>Gene:GRIA3&amp;HGNC:4573&amp;OMIM:305915&amp;UserInfo:Mental retardation, X-linked 94&amp;UserType:NonSyndrRetard;SyndrRetard;</v>
      </c>
      <c r="AD292" s="1" t="str">
        <f t="shared" si="69"/>
        <v>NonSyndrRetard;SyndrRetard;</v>
      </c>
    </row>
    <row r="293" spans="1:30" ht="12" customHeight="1" x14ac:dyDescent="0.2">
      <c r="A293" s="5" t="s">
        <v>888</v>
      </c>
      <c r="B293" s="5"/>
      <c r="C293" s="5" t="s">
        <v>889</v>
      </c>
      <c r="D293" s="6" t="str">
        <f t="shared" si="56"/>
        <v>Click HGNC</v>
      </c>
      <c r="E293" s="7">
        <v>602368</v>
      </c>
      <c r="F293" s="6" t="str">
        <f t="shared" si="57"/>
        <v>Click OMIM</v>
      </c>
      <c r="G293" s="7" t="s">
        <v>890</v>
      </c>
      <c r="H293" s="5" t="s">
        <v>21</v>
      </c>
      <c r="I293" s="5"/>
      <c r="J293" s="5"/>
      <c r="K293" s="5"/>
      <c r="L293" s="5" t="s">
        <v>22</v>
      </c>
      <c r="M293" s="5"/>
      <c r="N293" s="5"/>
      <c r="O293" s="5"/>
      <c r="P293" s="5"/>
      <c r="Q293" s="5"/>
      <c r="R293" s="9" t="s">
        <v>22</v>
      </c>
      <c r="S293" s="1" t="str">
        <f t="shared" si="58"/>
        <v/>
      </c>
      <c r="T293" s="1" t="str">
        <f t="shared" si="59"/>
        <v/>
      </c>
      <c r="U293" s="1" t="str">
        <f t="shared" si="60"/>
        <v/>
      </c>
      <c r="V293" s="1" t="str">
        <f t="shared" si="61"/>
        <v>SyndrRetard;</v>
      </c>
      <c r="W293" s="1" t="str">
        <f t="shared" si="62"/>
        <v/>
      </c>
      <c r="X293" s="1" t="str">
        <f t="shared" si="63"/>
        <v/>
      </c>
      <c r="Y293" s="1" t="str">
        <f t="shared" si="64"/>
        <v/>
      </c>
      <c r="Z293" s="1" t="str">
        <f t="shared" si="65"/>
        <v/>
      </c>
      <c r="AA293" s="1" t="str">
        <f t="shared" si="66"/>
        <v/>
      </c>
      <c r="AB293" s="1" t="str">
        <f t="shared" si="67"/>
        <v>Neuro;</v>
      </c>
      <c r="AC293" s="1" t="str">
        <f t="shared" si="68"/>
        <v>Gene:GRID2&amp;HGNC:4576&amp;OMIM:602368&amp;UserInfo:Spinocerebellar ataxia, autosomal recessive 18&amp;UserType:SyndrRetard;Neuro;</v>
      </c>
      <c r="AD293" s="1" t="str">
        <f t="shared" si="69"/>
        <v>SyndrRetard;Neuro;</v>
      </c>
    </row>
    <row r="294" spans="1:30" ht="12" customHeight="1" x14ac:dyDescent="0.2">
      <c r="A294" s="5" t="s">
        <v>891</v>
      </c>
      <c r="B294" s="5"/>
      <c r="C294" s="5" t="s">
        <v>892</v>
      </c>
      <c r="D294" s="6" t="str">
        <f t="shared" si="56"/>
        <v>Click HGNC</v>
      </c>
      <c r="E294" s="7">
        <v>138244</v>
      </c>
      <c r="F294" s="6" t="str">
        <f t="shared" si="57"/>
        <v>Click OMIM</v>
      </c>
      <c r="G294" s="7" t="s">
        <v>893</v>
      </c>
      <c r="H294" s="5" t="s">
        <v>21</v>
      </c>
      <c r="I294" s="5"/>
      <c r="J294" s="5"/>
      <c r="K294" s="5" t="s">
        <v>22</v>
      </c>
      <c r="L294" s="5" t="s">
        <v>22</v>
      </c>
      <c r="M294" s="5"/>
      <c r="N294" s="5"/>
      <c r="O294" s="5"/>
      <c r="P294" s="5"/>
      <c r="Q294" s="5"/>
      <c r="R294" s="9" t="s">
        <v>22</v>
      </c>
      <c r="S294" s="1" t="str">
        <f t="shared" si="58"/>
        <v/>
      </c>
      <c r="T294" s="1" t="str">
        <f t="shared" si="59"/>
        <v/>
      </c>
      <c r="U294" s="1" t="str">
        <f t="shared" si="60"/>
        <v>NonSyndrRetard;</v>
      </c>
      <c r="V294" s="1" t="str">
        <f t="shared" si="61"/>
        <v>SyndrRetard;</v>
      </c>
      <c r="W294" s="1" t="str">
        <f t="shared" si="62"/>
        <v/>
      </c>
      <c r="X294" s="1" t="str">
        <f t="shared" si="63"/>
        <v/>
      </c>
      <c r="Y294" s="1" t="str">
        <f t="shared" si="64"/>
        <v/>
      </c>
      <c r="Z294" s="1" t="str">
        <f t="shared" si="65"/>
        <v/>
      </c>
      <c r="AA294" s="1" t="str">
        <f t="shared" si="66"/>
        <v/>
      </c>
      <c r="AB294" s="1" t="str">
        <f t="shared" si="67"/>
        <v>Neuro;</v>
      </c>
      <c r="AC294" s="1" t="str">
        <f t="shared" si="68"/>
        <v>Gene:GRIK2&amp;HGNC:4580&amp;OMIM:138244&amp;UserInfo:Mental retardation, autosomal recessive, 6&amp;UserType:NonSyndrRetard;SyndrRetard;Neuro;</v>
      </c>
      <c r="AD294" s="1" t="str">
        <f t="shared" si="69"/>
        <v>NonSyndrRetard;SyndrRetard;Neuro;</v>
      </c>
    </row>
    <row r="295" spans="1:30" ht="12" customHeight="1" x14ac:dyDescent="0.2">
      <c r="A295" s="5" t="s">
        <v>894</v>
      </c>
      <c r="B295" s="5"/>
      <c r="C295" s="5" t="s">
        <v>895</v>
      </c>
      <c r="D295" s="6" t="str">
        <f t="shared" si="56"/>
        <v>Click HGNC</v>
      </c>
      <c r="E295" s="7">
        <v>138249</v>
      </c>
      <c r="F295" s="6" t="str">
        <f t="shared" si="57"/>
        <v>Click OMIM</v>
      </c>
      <c r="G295" s="7" t="s">
        <v>896</v>
      </c>
      <c r="H295" s="5" t="s">
        <v>21</v>
      </c>
      <c r="I295" s="5"/>
      <c r="J295" s="5"/>
      <c r="K295" s="5" t="s">
        <v>22</v>
      </c>
      <c r="L295" s="5"/>
      <c r="M295" s="5"/>
      <c r="N295" s="5"/>
      <c r="O295" s="5"/>
      <c r="P295" s="5"/>
      <c r="Q295" s="5"/>
      <c r="R295" s="9"/>
      <c r="S295" s="1" t="str">
        <f t="shared" si="58"/>
        <v/>
      </c>
      <c r="T295" s="1" t="str">
        <f t="shared" si="59"/>
        <v/>
      </c>
      <c r="U295" s="1" t="str">
        <f t="shared" si="60"/>
        <v>NonSyndrRetard;</v>
      </c>
      <c r="V295" s="1" t="str">
        <f t="shared" si="61"/>
        <v/>
      </c>
      <c r="W295" s="1" t="str">
        <f t="shared" si="62"/>
        <v/>
      </c>
      <c r="X295" s="1" t="str">
        <f t="shared" si="63"/>
        <v/>
      </c>
      <c r="Y295" s="1" t="str">
        <f t="shared" si="64"/>
        <v/>
      </c>
      <c r="Z295" s="1" t="str">
        <f t="shared" si="65"/>
        <v/>
      </c>
      <c r="AA295" s="1" t="str">
        <f t="shared" si="66"/>
        <v/>
      </c>
      <c r="AB295" s="1" t="str">
        <f t="shared" si="67"/>
        <v/>
      </c>
      <c r="AC295" s="1" t="str">
        <f t="shared" si="68"/>
        <v>Gene:GRIN1&amp;HGNC:4584&amp;OMIM:138249&amp;UserInfo:Mental retardation, autosomal dominant 8&amp;UserType:NonSyndrRetard;</v>
      </c>
      <c r="AD295" s="1" t="str">
        <f t="shared" si="69"/>
        <v>NonSyndrRetard;</v>
      </c>
    </row>
    <row r="296" spans="1:30" ht="12" customHeight="1" x14ac:dyDescent="0.2">
      <c r="A296" s="5" t="s">
        <v>897</v>
      </c>
      <c r="B296" s="5"/>
      <c r="C296" s="5" t="s">
        <v>898</v>
      </c>
      <c r="D296" s="6" t="str">
        <f t="shared" si="56"/>
        <v>Click HGNC</v>
      </c>
      <c r="E296" s="7">
        <v>138253</v>
      </c>
      <c r="F296" s="6" t="str">
        <f t="shared" si="57"/>
        <v>Click OMIM</v>
      </c>
      <c r="G296" s="7" t="s">
        <v>899</v>
      </c>
      <c r="H296" s="5" t="s">
        <v>211</v>
      </c>
      <c r="I296" s="5"/>
      <c r="J296" s="5"/>
      <c r="K296" s="5"/>
      <c r="L296" s="5" t="s">
        <v>22</v>
      </c>
      <c r="M296" s="5"/>
      <c r="N296" s="5"/>
      <c r="O296" s="5"/>
      <c r="P296" s="5"/>
      <c r="Q296" s="5"/>
      <c r="R296" s="9" t="s">
        <v>22</v>
      </c>
      <c r="S296" s="1" t="str">
        <f t="shared" si="58"/>
        <v/>
      </c>
      <c r="T296" s="1" t="str">
        <f t="shared" si="59"/>
        <v/>
      </c>
      <c r="U296" s="1" t="str">
        <f t="shared" si="60"/>
        <v/>
      </c>
      <c r="V296" s="1" t="str">
        <f t="shared" si="61"/>
        <v>SyndrRetard;</v>
      </c>
      <c r="W296" s="1" t="str">
        <f t="shared" si="62"/>
        <v/>
      </c>
      <c r="X296" s="1" t="str">
        <f t="shared" si="63"/>
        <v/>
      </c>
      <c r="Y296" s="1" t="str">
        <f t="shared" si="64"/>
        <v/>
      </c>
      <c r="Z296" s="1" t="str">
        <f t="shared" si="65"/>
        <v/>
      </c>
      <c r="AA296" s="1" t="str">
        <f t="shared" si="66"/>
        <v/>
      </c>
      <c r="AB296" s="1" t="str">
        <f t="shared" si="67"/>
        <v>Neuro;</v>
      </c>
      <c r="AC296" s="1" t="str">
        <f t="shared" si="68"/>
        <v>Gene:GRIN2A&amp;HGNC:4585&amp;OMIM:138253&amp;UserInfo:Epilepsy, focal, with speech disorder and with or without mental retardation&amp;UserType:SyndrRetard;Neuro;</v>
      </c>
      <c r="AD296" s="1" t="str">
        <f t="shared" si="69"/>
        <v>SyndrRetard;Neuro;</v>
      </c>
    </row>
    <row r="297" spans="1:30" ht="12" customHeight="1" x14ac:dyDescent="0.2">
      <c r="A297" s="5" t="s">
        <v>900</v>
      </c>
      <c r="B297" s="5"/>
      <c r="C297" s="5" t="s">
        <v>901</v>
      </c>
      <c r="D297" s="6" t="str">
        <f t="shared" si="56"/>
        <v>Click HGNC</v>
      </c>
      <c r="E297" s="7">
        <v>138252</v>
      </c>
      <c r="F297" s="6" t="str">
        <f t="shared" si="57"/>
        <v>Click OMIM</v>
      </c>
      <c r="G297" s="7" t="s">
        <v>902</v>
      </c>
      <c r="H297" s="5" t="s">
        <v>211</v>
      </c>
      <c r="I297" s="5"/>
      <c r="J297" s="5"/>
      <c r="K297" s="5" t="s">
        <v>22</v>
      </c>
      <c r="L297" s="5" t="s">
        <v>22</v>
      </c>
      <c r="M297" s="5"/>
      <c r="N297" s="5" t="s">
        <v>22</v>
      </c>
      <c r="O297" s="5"/>
      <c r="P297" s="5"/>
      <c r="Q297" s="5"/>
      <c r="R297" s="9"/>
      <c r="S297" s="1" t="str">
        <f t="shared" si="58"/>
        <v/>
      </c>
      <c r="T297" s="1" t="str">
        <f t="shared" si="59"/>
        <v/>
      </c>
      <c r="U297" s="1" t="str">
        <f t="shared" si="60"/>
        <v>NonSyndrRetard;</v>
      </c>
      <c r="V297" s="1" t="str">
        <f t="shared" si="61"/>
        <v>SyndrRetard;</v>
      </c>
      <c r="W297" s="1" t="str">
        <f t="shared" si="62"/>
        <v/>
      </c>
      <c r="X297" s="1" t="str">
        <f t="shared" si="63"/>
        <v>Encephalo;</v>
      </c>
      <c r="Y297" s="1" t="str">
        <f t="shared" si="64"/>
        <v/>
      </c>
      <c r="Z297" s="1" t="str">
        <f t="shared" si="65"/>
        <v/>
      </c>
      <c r="AA297" s="1" t="str">
        <f t="shared" si="66"/>
        <v/>
      </c>
      <c r="AB297" s="1" t="str">
        <f t="shared" si="67"/>
        <v/>
      </c>
      <c r="AC297" s="1" t="str">
        <f t="shared" si="68"/>
        <v>Gene:GRIN2B&amp;HGNC:4586&amp;OMIM:138252&amp;UserInfo:Epileptic encephalopathy, early infantile, 27 ; Mental retardation, autosomal dominant 6&amp;UserType:NonSyndrRetard;SyndrRetard;Encephalo;</v>
      </c>
      <c r="AD297" s="1" t="str">
        <f t="shared" si="69"/>
        <v>NonSyndrRetard;SyndrRetard;Encephalo;</v>
      </c>
    </row>
    <row r="298" spans="1:30" ht="12" customHeight="1" x14ac:dyDescent="0.2">
      <c r="A298" s="5" t="s">
        <v>903</v>
      </c>
      <c r="B298" s="5"/>
      <c r="C298" s="5" t="s">
        <v>904</v>
      </c>
      <c r="D298" s="6" t="str">
        <f t="shared" si="56"/>
        <v>Click HGNC</v>
      </c>
      <c r="E298" s="7">
        <v>606651</v>
      </c>
      <c r="F298" s="6" t="str">
        <f t="shared" si="57"/>
        <v>Click OMIM</v>
      </c>
      <c r="G298" s="7" t="s">
        <v>20</v>
      </c>
      <c r="H298" s="5" t="s">
        <v>21</v>
      </c>
      <c r="I298" s="5"/>
      <c r="J298" s="5"/>
      <c r="K298" s="5"/>
      <c r="L298" s="5"/>
      <c r="M298" s="5"/>
      <c r="N298" s="5"/>
      <c r="O298" s="5"/>
      <c r="P298" s="5"/>
      <c r="Q298" s="5"/>
      <c r="R298" s="9"/>
      <c r="S298" s="1" t="str">
        <f t="shared" si="58"/>
        <v/>
      </c>
      <c r="T298" s="1" t="str">
        <f t="shared" si="59"/>
        <v/>
      </c>
      <c r="U298" s="1" t="str">
        <f t="shared" si="60"/>
        <v/>
      </c>
      <c r="V298" s="1" t="str">
        <f t="shared" si="61"/>
        <v/>
      </c>
      <c r="W298" s="1" t="str">
        <f t="shared" si="62"/>
        <v/>
      </c>
      <c r="X298" s="1" t="str">
        <f t="shared" si="63"/>
        <v/>
      </c>
      <c r="Y298" s="1" t="str">
        <f t="shared" si="64"/>
        <v/>
      </c>
      <c r="Z298" s="1" t="str">
        <f t="shared" si="65"/>
        <v/>
      </c>
      <c r="AA298" s="1" t="str">
        <f t="shared" si="66"/>
        <v/>
      </c>
      <c r="AB298" s="1" t="str">
        <f t="shared" si="67"/>
        <v/>
      </c>
      <c r="AC298" s="1" t="str">
        <f t="shared" si="68"/>
        <v>Gene:GRIN3B&amp;HGNC:16768&amp;OMIM:606651&amp;UserInfo:No OMIM phenotype&amp;UserType:</v>
      </c>
      <c r="AD298" s="1" t="str">
        <f t="shared" si="69"/>
        <v/>
      </c>
    </row>
    <row r="299" spans="1:30" ht="12" customHeight="1" x14ac:dyDescent="0.2">
      <c r="A299" s="5" t="s">
        <v>905</v>
      </c>
      <c r="B299" s="5"/>
      <c r="C299" s="5" t="s">
        <v>906</v>
      </c>
      <c r="D299" s="6" t="str">
        <f t="shared" si="56"/>
        <v>Click HGNC</v>
      </c>
      <c r="E299" s="7">
        <v>604473</v>
      </c>
      <c r="F299" s="6" t="str">
        <f t="shared" si="57"/>
        <v>Click OMIM</v>
      </c>
      <c r="G299" s="7" t="s">
        <v>907</v>
      </c>
      <c r="H299" s="5" t="s">
        <v>21</v>
      </c>
      <c r="I299" s="5"/>
      <c r="J299" s="5"/>
      <c r="K299" s="5"/>
      <c r="L299" s="5" t="s">
        <v>22</v>
      </c>
      <c r="M299" s="5" t="s">
        <v>22</v>
      </c>
      <c r="N299" s="5"/>
      <c r="O299" s="5"/>
      <c r="P299" s="5"/>
      <c r="Q299" s="5"/>
      <c r="R299" s="9" t="s">
        <v>22</v>
      </c>
      <c r="S299" s="1" t="str">
        <f t="shared" si="58"/>
        <v/>
      </c>
      <c r="T299" s="1" t="str">
        <f t="shared" si="59"/>
        <v/>
      </c>
      <c r="U299" s="1" t="str">
        <f t="shared" si="60"/>
        <v/>
      </c>
      <c r="V299" s="1" t="str">
        <f t="shared" si="61"/>
        <v>SyndrRetard;</v>
      </c>
      <c r="W299" s="1" t="str">
        <f t="shared" si="62"/>
        <v>RetardPlusCerebAbnorm;</v>
      </c>
      <c r="X299" s="1" t="str">
        <f t="shared" si="63"/>
        <v/>
      </c>
      <c r="Y299" s="1" t="str">
        <f t="shared" si="64"/>
        <v/>
      </c>
      <c r="Z299" s="1" t="str">
        <f t="shared" si="65"/>
        <v/>
      </c>
      <c r="AA299" s="1" t="str">
        <f t="shared" si="66"/>
        <v/>
      </c>
      <c r="AB299" s="1" t="str">
        <f t="shared" si="67"/>
        <v>Neuro;</v>
      </c>
      <c r="AC299" s="1" t="str">
        <f t="shared" si="68"/>
        <v>Gene:GRM1&amp;HGNC:4593&amp;OMIM:604473&amp;UserInfo:Spinocerebellar ataxia, autosomal recessive 13&amp;UserType:SyndrRetard;RetardPlusCerebAbnorm;Neuro;</v>
      </c>
      <c r="AD299" s="1" t="str">
        <f t="shared" si="69"/>
        <v>SyndrRetard;RetardPlusCerebAbnorm;Neuro;</v>
      </c>
    </row>
    <row r="300" spans="1:30" ht="12" customHeight="1" x14ac:dyDescent="0.2">
      <c r="A300" s="5" t="s">
        <v>908</v>
      </c>
      <c r="B300" s="5"/>
      <c r="C300" s="5" t="s">
        <v>909</v>
      </c>
      <c r="D300" s="6" t="str">
        <f t="shared" si="56"/>
        <v>Click HGNC</v>
      </c>
      <c r="E300" s="7">
        <v>616886</v>
      </c>
      <c r="F300" s="6" t="str">
        <f t="shared" si="57"/>
        <v>Click OMIM</v>
      </c>
      <c r="G300" s="7" t="s">
        <v>20</v>
      </c>
      <c r="H300" s="5" t="s">
        <v>21</v>
      </c>
      <c r="I300" s="5"/>
      <c r="J300" s="5"/>
      <c r="K300" s="5"/>
      <c r="L300" s="5"/>
      <c r="M300" s="5"/>
      <c r="N300" s="5"/>
      <c r="O300" s="5"/>
      <c r="P300" s="5"/>
      <c r="Q300" s="5"/>
      <c r="R300" s="9"/>
      <c r="S300" s="1" t="str">
        <f t="shared" si="58"/>
        <v/>
      </c>
      <c r="T300" s="1" t="str">
        <f t="shared" si="59"/>
        <v/>
      </c>
      <c r="U300" s="1" t="str">
        <f t="shared" si="60"/>
        <v/>
      </c>
      <c r="V300" s="1" t="str">
        <f t="shared" si="61"/>
        <v/>
      </c>
      <c r="W300" s="1" t="str">
        <f t="shared" si="62"/>
        <v/>
      </c>
      <c r="X300" s="1" t="str">
        <f t="shared" si="63"/>
        <v/>
      </c>
      <c r="Y300" s="1" t="str">
        <f t="shared" si="64"/>
        <v/>
      </c>
      <c r="Z300" s="1" t="str">
        <f t="shared" si="65"/>
        <v/>
      </c>
      <c r="AA300" s="1" t="str">
        <f t="shared" si="66"/>
        <v/>
      </c>
      <c r="AB300" s="1" t="str">
        <f t="shared" si="67"/>
        <v/>
      </c>
      <c r="AC300" s="1" t="str">
        <f t="shared" si="68"/>
        <v>Gene:GSE1&amp;HGNC:28979&amp;OMIM:616886&amp;UserInfo:No OMIM phenotype&amp;UserType:</v>
      </c>
      <c r="AD300" s="1" t="str">
        <f t="shared" si="69"/>
        <v/>
      </c>
    </row>
    <row r="301" spans="1:30" ht="12" customHeight="1" x14ac:dyDescent="0.2">
      <c r="A301" s="12" t="s">
        <v>910</v>
      </c>
      <c r="B301" s="12"/>
      <c r="C301" s="5" t="s">
        <v>911</v>
      </c>
      <c r="D301" s="6" t="str">
        <f t="shared" si="56"/>
        <v>Click HGNC</v>
      </c>
      <c r="E301" s="7">
        <v>300418</v>
      </c>
      <c r="F301" s="6" t="str">
        <f t="shared" si="57"/>
        <v>Click OMIM</v>
      </c>
      <c r="G301" s="7" t="s">
        <v>20</v>
      </c>
      <c r="H301" s="5"/>
      <c r="I301" s="5"/>
      <c r="J301" s="5"/>
      <c r="K301" s="5" t="s">
        <v>22</v>
      </c>
      <c r="L301" s="5"/>
      <c r="M301" s="5"/>
      <c r="N301" s="5"/>
      <c r="O301" s="5"/>
      <c r="P301" s="5"/>
      <c r="Q301" s="5"/>
      <c r="R301" s="9"/>
      <c r="S301" s="1" t="str">
        <f t="shared" si="58"/>
        <v/>
      </c>
      <c r="T301" s="1" t="str">
        <f t="shared" si="59"/>
        <v/>
      </c>
      <c r="U301" s="1" t="str">
        <f t="shared" si="60"/>
        <v>NonSyndrRetard;</v>
      </c>
      <c r="V301" s="1" t="str">
        <f t="shared" si="61"/>
        <v/>
      </c>
      <c r="W301" s="1" t="str">
        <f t="shared" si="62"/>
        <v/>
      </c>
      <c r="X301" s="1" t="str">
        <f t="shared" si="63"/>
        <v/>
      </c>
      <c r="Y301" s="1" t="str">
        <f t="shared" si="64"/>
        <v/>
      </c>
      <c r="Z301" s="1" t="str">
        <f t="shared" si="65"/>
        <v/>
      </c>
      <c r="AA301" s="1" t="str">
        <f t="shared" si="66"/>
        <v/>
      </c>
      <c r="AB301" s="1" t="str">
        <f t="shared" si="67"/>
        <v/>
      </c>
      <c r="AC301" s="1" t="str">
        <f t="shared" si="68"/>
        <v>Gene:GSPT2&amp;HGNC:4622&amp;OMIM:300418&amp;UserInfo:No OMIM phenotype&amp;UserType:NonSyndrRetard;</v>
      </c>
      <c r="AD301" s="1" t="str">
        <f t="shared" si="69"/>
        <v>NonSyndrRetard;</v>
      </c>
    </row>
    <row r="302" spans="1:30" ht="12" customHeight="1" x14ac:dyDescent="0.2">
      <c r="A302" s="5" t="s">
        <v>912</v>
      </c>
      <c r="B302" s="5"/>
      <c r="C302" s="5" t="s">
        <v>913</v>
      </c>
      <c r="D302" s="6" t="str">
        <f t="shared" si="56"/>
        <v>Click HGNC</v>
      </c>
      <c r="E302" s="7">
        <v>601002</v>
      </c>
      <c r="F302" s="6" t="str">
        <f t="shared" si="57"/>
        <v>Click OMIM</v>
      </c>
      <c r="G302" s="7" t="s">
        <v>914</v>
      </c>
      <c r="H302" s="5" t="s">
        <v>21</v>
      </c>
      <c r="I302" s="5"/>
      <c r="J302" s="5"/>
      <c r="K302" s="5"/>
      <c r="L302" s="5"/>
      <c r="M302" s="5"/>
      <c r="N302" s="5"/>
      <c r="O302" s="5" t="s">
        <v>22</v>
      </c>
      <c r="P302" s="5"/>
      <c r="Q302" s="5"/>
      <c r="R302" s="9"/>
      <c r="S302" s="1" t="str">
        <f t="shared" si="58"/>
        <v/>
      </c>
      <c r="T302" s="1" t="str">
        <f t="shared" si="59"/>
        <v/>
      </c>
      <c r="U302" s="1" t="str">
        <f t="shared" si="60"/>
        <v/>
      </c>
      <c r="V302" s="1" t="str">
        <f t="shared" si="61"/>
        <v/>
      </c>
      <c r="W302" s="1" t="str">
        <f t="shared" si="62"/>
        <v/>
      </c>
      <c r="X302" s="1" t="str">
        <f t="shared" si="63"/>
        <v/>
      </c>
      <c r="Y302" s="1" t="str">
        <f t="shared" si="64"/>
        <v>Metabolism;</v>
      </c>
      <c r="Z302" s="1" t="str">
        <f t="shared" si="65"/>
        <v/>
      </c>
      <c r="AA302" s="1" t="str">
        <f t="shared" si="66"/>
        <v/>
      </c>
      <c r="AB302" s="1" t="str">
        <f t="shared" si="67"/>
        <v/>
      </c>
      <c r="AC302" s="1" t="str">
        <f t="shared" si="68"/>
        <v>Gene:GSS&amp;HGNC:4624&amp;OMIM:601002&amp;UserInfo:Glutathione synthetase deficiency ; Hemolytic anemia due to glutathione synthetase deficiency&amp;UserType:Metabolism;</v>
      </c>
      <c r="AD302" s="1" t="str">
        <f t="shared" si="69"/>
        <v>Metabolism;</v>
      </c>
    </row>
    <row r="303" spans="1:30" ht="12" customHeight="1" x14ac:dyDescent="0.2">
      <c r="A303" s="5" t="s">
        <v>915</v>
      </c>
      <c r="B303" s="5"/>
      <c r="C303" s="5" t="s">
        <v>916</v>
      </c>
      <c r="D303" s="6" t="str">
        <f t="shared" si="56"/>
        <v>Click HGNC</v>
      </c>
      <c r="E303" s="7">
        <v>608780</v>
      </c>
      <c r="F303" s="6" t="str">
        <f t="shared" si="57"/>
        <v>Click OMIM</v>
      </c>
      <c r="G303" s="7" t="s">
        <v>917</v>
      </c>
      <c r="H303" s="5" t="s">
        <v>21</v>
      </c>
      <c r="I303" s="5"/>
      <c r="J303" s="5"/>
      <c r="K303" s="5"/>
      <c r="L303" s="5" t="s">
        <v>22</v>
      </c>
      <c r="M303" s="5"/>
      <c r="N303" s="5"/>
      <c r="O303" s="5"/>
      <c r="P303" s="5"/>
      <c r="Q303" s="5"/>
      <c r="R303" s="9"/>
      <c r="S303" s="1" t="str">
        <f t="shared" si="58"/>
        <v/>
      </c>
      <c r="T303" s="1" t="str">
        <f t="shared" si="59"/>
        <v/>
      </c>
      <c r="U303" s="1" t="str">
        <f t="shared" si="60"/>
        <v/>
      </c>
      <c r="V303" s="1" t="str">
        <f t="shared" si="61"/>
        <v>SyndrRetard;</v>
      </c>
      <c r="W303" s="1" t="str">
        <f t="shared" si="62"/>
        <v/>
      </c>
      <c r="X303" s="1" t="str">
        <f t="shared" si="63"/>
        <v/>
      </c>
      <c r="Y303" s="1" t="str">
        <f t="shared" si="64"/>
        <v/>
      </c>
      <c r="Z303" s="1" t="str">
        <f t="shared" si="65"/>
        <v/>
      </c>
      <c r="AA303" s="1" t="str">
        <f t="shared" si="66"/>
        <v/>
      </c>
      <c r="AB303" s="1" t="str">
        <f t="shared" si="67"/>
        <v/>
      </c>
      <c r="AC303" s="1" t="str">
        <f t="shared" si="68"/>
        <v>Gene:GTF2H5&amp;HGNC:21157&amp;OMIM:608780&amp;UserInfo:Trichothiodystrophy 3, photosensitive&amp;UserType:SyndrRetard;</v>
      </c>
      <c r="AD303" s="1" t="str">
        <f t="shared" si="69"/>
        <v>SyndrRetard;</v>
      </c>
    </row>
    <row r="304" spans="1:30" ht="12" customHeight="1" x14ac:dyDescent="0.2">
      <c r="A304" s="5" t="s">
        <v>918</v>
      </c>
      <c r="B304" s="5"/>
      <c r="C304" s="5" t="s">
        <v>919</v>
      </c>
      <c r="D304" s="6" t="str">
        <f t="shared" si="56"/>
        <v>Click HGNC</v>
      </c>
      <c r="E304" s="7">
        <v>611499</v>
      </c>
      <c r="F304" s="6" t="str">
        <f t="shared" si="57"/>
        <v>Click OMIM</v>
      </c>
      <c r="G304" s="7" t="s">
        <v>920</v>
      </c>
      <c r="H304" s="5" t="s">
        <v>21</v>
      </c>
      <c r="I304" s="5"/>
      <c r="J304" s="5"/>
      <c r="K304" s="5"/>
      <c r="L304" s="8" t="s">
        <v>29</v>
      </c>
      <c r="M304" s="5"/>
      <c r="N304" s="5"/>
      <c r="O304" s="5" t="s">
        <v>22</v>
      </c>
      <c r="P304" s="5"/>
      <c r="Q304" s="5"/>
      <c r="R304" s="9"/>
      <c r="S304" s="1" t="str">
        <f t="shared" si="58"/>
        <v/>
      </c>
      <c r="T304" s="1" t="str">
        <f t="shared" si="59"/>
        <v/>
      </c>
      <c r="U304" s="1" t="str">
        <f t="shared" si="60"/>
        <v/>
      </c>
      <c r="V304" s="1" t="str">
        <f t="shared" si="61"/>
        <v>SyndrRetard;</v>
      </c>
      <c r="W304" s="1" t="str">
        <f t="shared" si="62"/>
        <v/>
      </c>
      <c r="X304" s="1" t="str">
        <f t="shared" si="63"/>
        <v/>
      </c>
      <c r="Y304" s="1" t="str">
        <f t="shared" si="64"/>
        <v>Metabolism;</v>
      </c>
      <c r="Z304" s="1" t="str">
        <f t="shared" si="65"/>
        <v/>
      </c>
      <c r="AA304" s="1" t="str">
        <f t="shared" si="66"/>
        <v/>
      </c>
      <c r="AB304" s="1" t="str">
        <f t="shared" si="67"/>
        <v/>
      </c>
      <c r="AC304" s="1" t="str">
        <f t="shared" si="68"/>
        <v>Gene:GUSB&amp;HGNC:4696&amp;OMIM:611499&amp;UserInfo:Mucopolysaccharidosis VII&amp;UserType:SyndrRetard;Metabolism;</v>
      </c>
      <c r="AD304" s="1" t="str">
        <f t="shared" si="69"/>
        <v>SyndrRetard;Metabolism;</v>
      </c>
    </row>
    <row r="305" spans="1:30" ht="12" customHeight="1" x14ac:dyDescent="0.2">
      <c r="A305" s="5" t="s">
        <v>921</v>
      </c>
      <c r="B305" s="5"/>
      <c r="C305" s="5" t="s">
        <v>922</v>
      </c>
      <c r="D305" s="6" t="str">
        <f t="shared" si="56"/>
        <v>Click HGNC</v>
      </c>
      <c r="E305" s="7">
        <v>610876</v>
      </c>
      <c r="F305" s="6" t="str">
        <f t="shared" si="57"/>
        <v>Click OMIM</v>
      </c>
      <c r="G305" s="7" t="s">
        <v>923</v>
      </c>
      <c r="H305" s="5" t="s">
        <v>21</v>
      </c>
      <c r="I305" s="5"/>
      <c r="J305" s="5"/>
      <c r="K305" s="5"/>
      <c r="L305" s="5" t="s">
        <v>22</v>
      </c>
      <c r="M305" s="5" t="s">
        <v>22</v>
      </c>
      <c r="N305" s="5"/>
      <c r="O305" s="5"/>
      <c r="P305" s="5"/>
      <c r="Q305" s="5"/>
      <c r="R305" s="9" t="s">
        <v>22</v>
      </c>
      <c r="S305" s="1" t="str">
        <f t="shared" si="58"/>
        <v/>
      </c>
      <c r="T305" s="1" t="str">
        <f t="shared" si="59"/>
        <v/>
      </c>
      <c r="U305" s="1" t="str">
        <f t="shared" si="60"/>
        <v/>
      </c>
      <c r="V305" s="1" t="str">
        <f t="shared" si="61"/>
        <v>SyndrRetard;</v>
      </c>
      <c r="W305" s="1" t="str">
        <f t="shared" si="62"/>
        <v>RetardPlusCerebAbnorm;</v>
      </c>
      <c r="X305" s="1" t="str">
        <f t="shared" si="63"/>
        <v/>
      </c>
      <c r="Y305" s="1" t="str">
        <f t="shared" si="64"/>
        <v/>
      </c>
      <c r="Z305" s="1" t="str">
        <f t="shared" si="65"/>
        <v/>
      </c>
      <c r="AA305" s="1" t="str">
        <f t="shared" si="66"/>
        <v/>
      </c>
      <c r="AB305" s="1" t="str">
        <f t="shared" si="67"/>
        <v>Neuro;</v>
      </c>
      <c r="AC305" s="1" t="str">
        <f t="shared" si="68"/>
        <v>Gene:HACE1&amp;HGNC:21033&amp;OMIM:610876&amp;UserInfo:Spastic paraplegia and psychomotor retardation with or without seizures&amp;UserType:SyndrRetard;RetardPlusCerebAbnorm;Neuro;</v>
      </c>
      <c r="AD305" s="1" t="str">
        <f t="shared" si="69"/>
        <v>SyndrRetard;RetardPlusCerebAbnorm;Neuro;</v>
      </c>
    </row>
    <row r="306" spans="1:30" ht="12" customHeight="1" x14ac:dyDescent="0.2">
      <c r="A306" s="5" t="s">
        <v>924</v>
      </c>
      <c r="B306" s="5"/>
      <c r="C306" s="5" t="s">
        <v>925</v>
      </c>
      <c r="D306" s="6" t="str">
        <f t="shared" si="56"/>
        <v>Click HGNC</v>
      </c>
      <c r="E306" s="7">
        <v>605998</v>
      </c>
      <c r="F306" s="6" t="str">
        <f t="shared" si="57"/>
        <v>Click OMIM</v>
      </c>
      <c r="G306" s="7" t="s">
        <v>926</v>
      </c>
      <c r="H306" s="5" t="s">
        <v>21</v>
      </c>
      <c r="I306" s="5"/>
      <c r="J306" s="5"/>
      <c r="K306" s="5"/>
      <c r="L306" s="5" t="s">
        <v>22</v>
      </c>
      <c r="M306" s="5"/>
      <c r="N306" s="5"/>
      <c r="O306" s="5"/>
      <c r="P306" s="5" t="s">
        <v>22</v>
      </c>
      <c r="Q306" s="5"/>
      <c r="R306" s="9"/>
      <c r="S306" s="1" t="str">
        <f t="shared" si="58"/>
        <v/>
      </c>
      <c r="T306" s="1" t="str">
        <f t="shared" si="59"/>
        <v/>
      </c>
      <c r="U306" s="1" t="str">
        <f t="shared" si="60"/>
        <v/>
      </c>
      <c r="V306" s="1" t="str">
        <f t="shared" si="61"/>
        <v>SyndrRetard;</v>
      </c>
      <c r="W306" s="1" t="str">
        <f t="shared" si="62"/>
        <v/>
      </c>
      <c r="X306" s="1" t="str">
        <f t="shared" si="63"/>
        <v/>
      </c>
      <c r="Y306" s="1" t="str">
        <f t="shared" si="64"/>
        <v/>
      </c>
      <c r="Z306" s="1" t="str">
        <f t="shared" si="65"/>
        <v>NonRetardButSyndr;</v>
      </c>
      <c r="AA306" s="1" t="str">
        <f t="shared" si="66"/>
        <v/>
      </c>
      <c r="AB306" s="1" t="str">
        <f t="shared" si="67"/>
        <v/>
      </c>
      <c r="AC306" s="1" t="str">
        <f t="shared" si="68"/>
        <v>Gene:HAX1&amp;HGNC:16915&amp;OMIM:605998&amp;UserInfo:Neutropenia, severe congenital 3, autosomal recessive&amp;UserType:SyndrRetard;NonRetardButSyndr;</v>
      </c>
      <c r="AD306" s="1" t="str">
        <f t="shared" si="69"/>
        <v>SyndrRetard;NonRetardButSyndr;</v>
      </c>
    </row>
    <row r="307" spans="1:30" ht="12" customHeight="1" x14ac:dyDescent="0.2">
      <c r="A307" s="5" t="s">
        <v>927</v>
      </c>
      <c r="B307" s="5"/>
      <c r="C307" s="5" t="s">
        <v>928</v>
      </c>
      <c r="D307" s="6" t="str">
        <f t="shared" si="56"/>
        <v>Click HGNC</v>
      </c>
      <c r="E307" s="7">
        <v>300056</v>
      </c>
      <c r="F307" s="6" t="str">
        <f t="shared" si="57"/>
        <v>Click OMIM</v>
      </c>
      <c r="G307" s="7" t="s">
        <v>929</v>
      </c>
      <c r="H307" s="5" t="s">
        <v>21</v>
      </c>
      <c r="I307" s="5"/>
      <c r="J307" s="5"/>
      <c r="K307" s="5"/>
      <c r="L307" s="5"/>
      <c r="M307" s="5"/>
      <c r="N307" s="5"/>
      <c r="O307" s="5"/>
      <c r="P307" s="5"/>
      <c r="Q307" s="5"/>
      <c r="R307" s="9"/>
      <c r="S307" s="1" t="str">
        <f t="shared" si="58"/>
        <v/>
      </c>
      <c r="T307" s="1" t="str">
        <f t="shared" si="59"/>
        <v/>
      </c>
      <c r="U307" s="1" t="str">
        <f t="shared" si="60"/>
        <v/>
      </c>
      <c r="V307" s="1" t="str">
        <f t="shared" si="61"/>
        <v/>
      </c>
      <c r="W307" s="1" t="str">
        <f t="shared" si="62"/>
        <v/>
      </c>
      <c r="X307" s="1" t="str">
        <f t="shared" si="63"/>
        <v/>
      </c>
      <c r="Y307" s="1" t="str">
        <f t="shared" si="64"/>
        <v/>
      </c>
      <c r="Z307" s="1" t="str">
        <f t="shared" si="65"/>
        <v/>
      </c>
      <c r="AA307" s="1" t="str">
        <f t="shared" si="66"/>
        <v/>
      </c>
      <c r="AB307" s="1" t="str">
        <f t="shared" si="67"/>
        <v/>
      </c>
      <c r="AC307" s="1" t="str">
        <f t="shared" si="68"/>
        <v>Gene:HCCS&amp;HGNC:4837&amp;OMIM:300056&amp;UserInfo:Linear skin defects with multiple congenital anomalies 1&amp;UserType:</v>
      </c>
      <c r="AD307" s="1" t="str">
        <f t="shared" si="69"/>
        <v/>
      </c>
    </row>
    <row r="308" spans="1:30" ht="12" customHeight="1" x14ac:dyDescent="0.2">
      <c r="A308" s="5" t="s">
        <v>930</v>
      </c>
      <c r="B308" s="5"/>
      <c r="C308" s="5" t="s">
        <v>931</v>
      </c>
      <c r="D308" s="6" t="str">
        <f t="shared" si="56"/>
        <v>Click HGNC</v>
      </c>
      <c r="E308" s="7">
        <v>300019</v>
      </c>
      <c r="F308" s="6" t="str">
        <f t="shared" si="57"/>
        <v>Click OMIM</v>
      </c>
      <c r="G308" s="7" t="s">
        <v>932</v>
      </c>
      <c r="H308" s="5" t="s">
        <v>21</v>
      </c>
      <c r="I308" s="5"/>
      <c r="J308" s="5"/>
      <c r="K308" s="8" t="s">
        <v>29</v>
      </c>
      <c r="L308" s="8" t="s">
        <v>29</v>
      </c>
      <c r="M308" s="5"/>
      <c r="N308" s="8" t="s">
        <v>29</v>
      </c>
      <c r="O308" s="5" t="s">
        <v>22</v>
      </c>
      <c r="P308" s="5"/>
      <c r="Q308" s="5"/>
      <c r="R308" s="9"/>
      <c r="S308" s="1" t="str">
        <f t="shared" si="58"/>
        <v/>
      </c>
      <c r="T308" s="1" t="str">
        <f t="shared" si="59"/>
        <v/>
      </c>
      <c r="U308" s="1" t="str">
        <f t="shared" si="60"/>
        <v>NonSyndrRetard;</v>
      </c>
      <c r="V308" s="1" t="str">
        <f t="shared" si="61"/>
        <v>SyndrRetard;</v>
      </c>
      <c r="W308" s="1" t="str">
        <f t="shared" si="62"/>
        <v/>
      </c>
      <c r="X308" s="1" t="str">
        <f t="shared" si="63"/>
        <v>Encephalo;</v>
      </c>
      <c r="Y308" s="1" t="str">
        <f t="shared" si="64"/>
        <v>Metabolism;</v>
      </c>
      <c r="Z308" s="1" t="str">
        <f t="shared" si="65"/>
        <v/>
      </c>
      <c r="AA308" s="1" t="str">
        <f t="shared" si="66"/>
        <v/>
      </c>
      <c r="AB308" s="1" t="str">
        <f t="shared" si="67"/>
        <v/>
      </c>
      <c r="AC308" s="1" t="str">
        <f t="shared" si="68"/>
        <v>Gene:HCFC1&amp;HGNC:4839&amp;OMIM:300019&amp;UserInfo:Mental retardation, X-linked 3 (methylmalonic acidemia and homocysteinemia, cblX type )&amp;UserType:NonSyndrRetard;SyndrRetard;Encephalo;Metabolism;</v>
      </c>
      <c r="AD308" s="1" t="str">
        <f t="shared" si="69"/>
        <v>NonSyndrRetard;SyndrRetard;Encephalo;Metabolism;</v>
      </c>
    </row>
    <row r="309" spans="1:30" ht="12" customHeight="1" x14ac:dyDescent="0.2">
      <c r="A309" s="5" t="s">
        <v>933</v>
      </c>
      <c r="B309" s="5"/>
      <c r="C309" s="5" t="s">
        <v>934</v>
      </c>
      <c r="D309" s="6" t="str">
        <f t="shared" si="56"/>
        <v>Click HGNC</v>
      </c>
      <c r="E309" s="7">
        <v>602780</v>
      </c>
      <c r="F309" s="6" t="str">
        <f t="shared" si="57"/>
        <v>Click OMIM</v>
      </c>
      <c r="G309" s="7" t="s">
        <v>935</v>
      </c>
      <c r="H309" s="5" t="s">
        <v>283</v>
      </c>
      <c r="I309" s="5"/>
      <c r="J309" s="5"/>
      <c r="K309" s="5"/>
      <c r="L309" s="5" t="s">
        <v>22</v>
      </c>
      <c r="M309" s="5"/>
      <c r="N309" s="5"/>
      <c r="O309" s="5"/>
      <c r="P309" s="5" t="s">
        <v>22</v>
      </c>
      <c r="Q309" s="5" t="s">
        <v>22</v>
      </c>
      <c r="R309" s="9"/>
      <c r="S309" s="1" t="str">
        <f t="shared" si="58"/>
        <v/>
      </c>
      <c r="T309" s="1" t="str">
        <f t="shared" si="59"/>
        <v/>
      </c>
      <c r="U309" s="1" t="str">
        <f t="shared" si="60"/>
        <v/>
      </c>
      <c r="V309" s="1" t="str">
        <f t="shared" si="61"/>
        <v>SyndrRetard;</v>
      </c>
      <c r="W309" s="1" t="str">
        <f t="shared" si="62"/>
        <v/>
      </c>
      <c r="X309" s="1" t="str">
        <f t="shared" si="63"/>
        <v/>
      </c>
      <c r="Y309" s="1" t="str">
        <f t="shared" si="64"/>
        <v/>
      </c>
      <c r="Z309" s="1" t="str">
        <f t="shared" si="65"/>
        <v>NonRetardButSyndr;</v>
      </c>
      <c r="AA309" s="1" t="str">
        <f t="shared" si="66"/>
        <v>Cardiopathy;</v>
      </c>
      <c r="AB309" s="1" t="str">
        <f t="shared" si="67"/>
        <v/>
      </c>
      <c r="AC309" s="1" t="str">
        <f t="shared" si="68"/>
        <v>Gene:HCN1&amp;HGNC:4845&amp;OMIM:602780&amp;UserInfo:Epileptic encephalopathy, early infantile, 24&amp;UserType:SyndrRetard;NonRetardButSyndr;Cardiopathy;</v>
      </c>
      <c r="AD309" s="1" t="str">
        <f t="shared" si="69"/>
        <v>SyndrRetard;NonRetardButSyndr;Cardiopathy;</v>
      </c>
    </row>
    <row r="310" spans="1:30" ht="12" customHeight="1" x14ac:dyDescent="0.2">
      <c r="A310" s="5" t="s">
        <v>936</v>
      </c>
      <c r="B310" s="5"/>
      <c r="C310" s="5" t="s">
        <v>937</v>
      </c>
      <c r="D310" s="6" t="str">
        <f t="shared" si="56"/>
        <v>Click HGNC</v>
      </c>
      <c r="E310" s="7">
        <v>605314</v>
      </c>
      <c r="F310" s="6" t="str">
        <f t="shared" si="57"/>
        <v>Click OMIM</v>
      </c>
      <c r="G310" s="7" t="s">
        <v>20</v>
      </c>
      <c r="H310" s="5" t="s">
        <v>283</v>
      </c>
      <c r="I310" s="5"/>
      <c r="J310" s="5"/>
      <c r="K310" s="5"/>
      <c r="L310" s="5"/>
      <c r="M310" s="5"/>
      <c r="N310" s="5"/>
      <c r="O310" s="5"/>
      <c r="P310" s="5"/>
      <c r="Q310" s="5"/>
      <c r="R310" s="9"/>
      <c r="S310" s="1" t="str">
        <f t="shared" si="58"/>
        <v/>
      </c>
      <c r="T310" s="1" t="str">
        <f t="shared" si="59"/>
        <v/>
      </c>
      <c r="U310" s="1" t="str">
        <f t="shared" si="60"/>
        <v/>
      </c>
      <c r="V310" s="1" t="str">
        <f t="shared" si="61"/>
        <v/>
      </c>
      <c r="W310" s="1" t="str">
        <f t="shared" si="62"/>
        <v/>
      </c>
      <c r="X310" s="1" t="str">
        <f t="shared" si="63"/>
        <v/>
      </c>
      <c r="Y310" s="1" t="str">
        <f t="shared" si="64"/>
        <v/>
      </c>
      <c r="Z310" s="1" t="str">
        <f t="shared" si="65"/>
        <v/>
      </c>
      <c r="AA310" s="1" t="str">
        <f t="shared" si="66"/>
        <v/>
      </c>
      <c r="AB310" s="1" t="str">
        <f t="shared" si="67"/>
        <v/>
      </c>
      <c r="AC310" s="1" t="str">
        <f t="shared" si="68"/>
        <v>Gene:HDAC4&amp;HGNC:14063&amp;OMIM:605314&amp;UserInfo:No OMIM phenotype&amp;UserType:</v>
      </c>
      <c r="AD310" s="1" t="str">
        <f t="shared" si="69"/>
        <v/>
      </c>
    </row>
    <row r="311" spans="1:30" ht="12" customHeight="1" x14ac:dyDescent="0.2">
      <c r="A311" s="5" t="s">
        <v>938</v>
      </c>
      <c r="B311" s="5"/>
      <c r="C311" s="5" t="s">
        <v>939</v>
      </c>
      <c r="D311" s="6" t="str">
        <f t="shared" si="56"/>
        <v>Click HGNC</v>
      </c>
      <c r="E311" s="7">
        <v>300272</v>
      </c>
      <c r="F311" s="6" t="str">
        <f t="shared" si="57"/>
        <v>Click OMIM</v>
      </c>
      <c r="G311" s="7" t="s">
        <v>940</v>
      </c>
      <c r="H311" s="5" t="s">
        <v>21</v>
      </c>
      <c r="I311" s="5"/>
      <c r="J311" s="5"/>
      <c r="K311" s="5"/>
      <c r="L311" s="5" t="s">
        <v>22</v>
      </c>
      <c r="M311" s="5"/>
      <c r="N311" s="5"/>
      <c r="O311" s="5"/>
      <c r="P311" s="5"/>
      <c r="Q311" s="5"/>
      <c r="R311" s="9"/>
      <c r="S311" s="1" t="str">
        <f t="shared" si="58"/>
        <v/>
      </c>
      <c r="T311" s="1" t="str">
        <f t="shared" si="59"/>
        <v/>
      </c>
      <c r="U311" s="1" t="str">
        <f t="shared" si="60"/>
        <v/>
      </c>
      <c r="V311" s="1" t="str">
        <f t="shared" si="61"/>
        <v>SyndrRetard;</v>
      </c>
      <c r="W311" s="1" t="str">
        <f t="shared" si="62"/>
        <v/>
      </c>
      <c r="X311" s="1" t="str">
        <f t="shared" si="63"/>
        <v/>
      </c>
      <c r="Y311" s="1" t="str">
        <f t="shared" si="64"/>
        <v/>
      </c>
      <c r="Z311" s="1" t="str">
        <f t="shared" si="65"/>
        <v/>
      </c>
      <c r="AA311" s="1" t="str">
        <f t="shared" si="66"/>
        <v/>
      </c>
      <c r="AB311" s="1" t="str">
        <f t="shared" si="67"/>
        <v/>
      </c>
      <c r="AC311" s="1" t="str">
        <f t="shared" si="68"/>
        <v>Gene:HDAC6&amp;HGNC:14064&amp;OMIM:300272&amp;UserInfo:?Chondrodysplasia with platyspondyly, distinctive brachydactyly, hydrocephaly, and microphthalmia&amp;UserType:SyndrRetard;</v>
      </c>
      <c r="AD311" s="1" t="str">
        <f t="shared" si="69"/>
        <v>SyndrRetard;</v>
      </c>
    </row>
    <row r="312" spans="1:30" ht="12" customHeight="1" x14ac:dyDescent="0.2">
      <c r="A312" s="5" t="s">
        <v>941</v>
      </c>
      <c r="B312" s="5"/>
      <c r="C312" s="5" t="s">
        <v>942</v>
      </c>
      <c r="D312" s="6" t="str">
        <f t="shared" si="56"/>
        <v>Click HGNC</v>
      </c>
      <c r="E312" s="7">
        <v>300269</v>
      </c>
      <c r="F312" s="6" t="str">
        <f t="shared" si="57"/>
        <v>Click OMIM</v>
      </c>
      <c r="G312" s="7" t="s">
        <v>943</v>
      </c>
      <c r="H312" s="5" t="s">
        <v>21</v>
      </c>
      <c r="I312" s="5"/>
      <c r="J312" s="5"/>
      <c r="K312" s="5" t="s">
        <v>22</v>
      </c>
      <c r="L312" s="5" t="s">
        <v>22</v>
      </c>
      <c r="M312" s="5"/>
      <c r="N312" s="5"/>
      <c r="O312" s="5"/>
      <c r="P312" s="5"/>
      <c r="Q312" s="5"/>
      <c r="R312" s="9"/>
      <c r="S312" s="1" t="str">
        <f t="shared" si="58"/>
        <v/>
      </c>
      <c r="T312" s="1" t="str">
        <f t="shared" si="59"/>
        <v/>
      </c>
      <c r="U312" s="1" t="str">
        <f t="shared" si="60"/>
        <v>NonSyndrRetard;</v>
      </c>
      <c r="V312" s="1" t="str">
        <f t="shared" si="61"/>
        <v>SyndrRetard;</v>
      </c>
      <c r="W312" s="1" t="str">
        <f t="shared" si="62"/>
        <v/>
      </c>
      <c r="X312" s="1" t="str">
        <f t="shared" si="63"/>
        <v/>
      </c>
      <c r="Y312" s="1" t="str">
        <f t="shared" si="64"/>
        <v/>
      </c>
      <c r="Z312" s="1" t="str">
        <f t="shared" si="65"/>
        <v/>
      </c>
      <c r="AA312" s="1" t="str">
        <f t="shared" si="66"/>
        <v/>
      </c>
      <c r="AB312" s="1" t="str">
        <f t="shared" si="67"/>
        <v/>
      </c>
      <c r="AC312" s="1" t="str">
        <f t="shared" si="68"/>
        <v>Gene:HDAC8&amp;HGNC:13315&amp;OMIM:300269&amp;UserInfo:Cornelia de Lange syndrome 5&amp;UserType:NonSyndrRetard;SyndrRetard;</v>
      </c>
      <c r="AD312" s="1" t="str">
        <f t="shared" si="69"/>
        <v>NonSyndrRetard;SyndrRetard;</v>
      </c>
    </row>
    <row r="313" spans="1:30" ht="12" customHeight="1" x14ac:dyDescent="0.2">
      <c r="A313" s="5" t="s">
        <v>944</v>
      </c>
      <c r="B313" s="5"/>
      <c r="C313" s="5" t="s">
        <v>945</v>
      </c>
      <c r="D313" s="6" t="str">
        <f t="shared" si="56"/>
        <v>Click HGNC</v>
      </c>
      <c r="E313" s="7" t="s">
        <v>946</v>
      </c>
      <c r="F313" s="6"/>
      <c r="G313" s="7" t="s">
        <v>20</v>
      </c>
      <c r="H313" s="5" t="s">
        <v>21</v>
      </c>
      <c r="I313" s="5"/>
      <c r="J313" s="5"/>
      <c r="K313" s="5"/>
      <c r="L313" s="5"/>
      <c r="M313" s="5"/>
      <c r="N313" s="5"/>
      <c r="O313" s="5"/>
      <c r="P313" s="5"/>
      <c r="Q313" s="5"/>
      <c r="R313" s="9"/>
      <c r="S313" s="1" t="str">
        <f t="shared" si="58"/>
        <v/>
      </c>
      <c r="T313" s="1" t="str">
        <f t="shared" si="59"/>
        <v/>
      </c>
      <c r="U313" s="1" t="str">
        <f t="shared" si="60"/>
        <v/>
      </c>
      <c r="V313" s="1" t="str">
        <f t="shared" si="61"/>
        <v/>
      </c>
      <c r="W313" s="1" t="str">
        <f t="shared" si="62"/>
        <v/>
      </c>
      <c r="X313" s="1" t="str">
        <f t="shared" si="63"/>
        <v/>
      </c>
      <c r="Y313" s="1" t="str">
        <f t="shared" si="64"/>
        <v/>
      </c>
      <c r="Z313" s="1" t="str">
        <f t="shared" si="65"/>
        <v/>
      </c>
      <c r="AA313" s="1" t="str">
        <f t="shared" si="66"/>
        <v/>
      </c>
      <c r="AB313" s="1" t="str">
        <f t="shared" si="67"/>
        <v/>
      </c>
      <c r="AC313" s="1" t="str">
        <f t="shared" si="68"/>
        <v>Gene:HECTD1&amp;HGNC:20157&amp;OMIM:No OMIM&amp;UserInfo:No OMIM phenotype&amp;UserType:</v>
      </c>
      <c r="AD313" s="1" t="str">
        <f t="shared" si="69"/>
        <v/>
      </c>
    </row>
    <row r="314" spans="1:30" ht="12" customHeight="1" x14ac:dyDescent="0.2">
      <c r="A314" s="5" t="s">
        <v>947</v>
      </c>
      <c r="B314" s="5"/>
      <c r="C314" s="5" t="s">
        <v>948</v>
      </c>
      <c r="D314" s="6" t="str">
        <f t="shared" si="56"/>
        <v>Click HGNC</v>
      </c>
      <c r="E314" s="7">
        <v>605109</v>
      </c>
      <c r="F314" s="6" t="str">
        <f t="shared" ref="F314:F377" si="70">IF(ISERROR(E314),"",HYPERLINK(CONCATENATE("https://omim.org/entry/",E314),"Click OMIM"))</f>
        <v>Click OMIM</v>
      </c>
      <c r="G314" s="7" t="s">
        <v>949</v>
      </c>
      <c r="H314" s="5" t="s">
        <v>21</v>
      </c>
      <c r="I314" s="5"/>
      <c r="J314" s="5"/>
      <c r="K314" s="5"/>
      <c r="L314" s="5" t="s">
        <v>22</v>
      </c>
      <c r="M314" s="5"/>
      <c r="N314" s="5"/>
      <c r="O314" s="5"/>
      <c r="P314" s="5"/>
      <c r="Q314" s="5"/>
      <c r="R314" s="9"/>
      <c r="S314" s="1" t="str">
        <f t="shared" si="58"/>
        <v/>
      </c>
      <c r="T314" s="1" t="str">
        <f t="shared" si="59"/>
        <v/>
      </c>
      <c r="U314" s="1" t="str">
        <f t="shared" si="60"/>
        <v/>
      </c>
      <c r="V314" s="1" t="str">
        <f t="shared" si="61"/>
        <v>SyndrRetard;</v>
      </c>
      <c r="W314" s="1" t="str">
        <f t="shared" si="62"/>
        <v/>
      </c>
      <c r="X314" s="1" t="str">
        <f t="shared" si="63"/>
        <v/>
      </c>
      <c r="Y314" s="1" t="str">
        <f t="shared" si="64"/>
        <v/>
      </c>
      <c r="Z314" s="1" t="str">
        <f t="shared" si="65"/>
        <v/>
      </c>
      <c r="AA314" s="1" t="str">
        <f t="shared" si="66"/>
        <v/>
      </c>
      <c r="AB314" s="1" t="str">
        <f t="shared" si="67"/>
        <v/>
      </c>
      <c r="AC314" s="1" t="str">
        <f t="shared" si="68"/>
        <v>Gene:HERC1&amp;HGNC:4867&amp;OMIM:605109&amp;UserInfo:Macrocephaly, dysmorphic facies, and psychomotor retardation&amp;UserType:SyndrRetard;</v>
      </c>
      <c r="AD314" s="1" t="str">
        <f t="shared" si="69"/>
        <v>SyndrRetard;</v>
      </c>
    </row>
    <row r="315" spans="1:30" ht="12" customHeight="1" x14ac:dyDescent="0.2">
      <c r="A315" s="5" t="s">
        <v>950</v>
      </c>
      <c r="B315" s="5"/>
      <c r="C315" s="5" t="s">
        <v>951</v>
      </c>
      <c r="D315" s="6" t="str">
        <f t="shared" si="56"/>
        <v>Click HGNC</v>
      </c>
      <c r="E315" s="7">
        <v>605837</v>
      </c>
      <c r="F315" s="6" t="str">
        <f t="shared" si="70"/>
        <v>Click OMIM</v>
      </c>
      <c r="G315" s="7" t="s">
        <v>952</v>
      </c>
      <c r="H315" s="5" t="s">
        <v>283</v>
      </c>
      <c r="I315" s="5"/>
      <c r="J315" s="5"/>
      <c r="K315" s="5" t="s">
        <v>22</v>
      </c>
      <c r="L315" s="5" t="s">
        <v>22</v>
      </c>
      <c r="M315" s="5" t="s">
        <v>22</v>
      </c>
      <c r="N315" s="5"/>
      <c r="O315" s="5"/>
      <c r="P315" s="5"/>
      <c r="Q315" s="5"/>
      <c r="R315" s="9"/>
      <c r="S315" s="1" t="str">
        <f t="shared" si="58"/>
        <v/>
      </c>
      <c r="T315" s="1" t="str">
        <f t="shared" si="59"/>
        <v/>
      </c>
      <c r="U315" s="1" t="str">
        <f t="shared" si="60"/>
        <v>NonSyndrRetard;</v>
      </c>
      <c r="V315" s="1" t="str">
        <f t="shared" si="61"/>
        <v>SyndrRetard;</v>
      </c>
      <c r="W315" s="1" t="str">
        <f t="shared" si="62"/>
        <v>RetardPlusCerebAbnorm;</v>
      </c>
      <c r="X315" s="1" t="str">
        <f t="shared" si="63"/>
        <v/>
      </c>
      <c r="Y315" s="1" t="str">
        <f t="shared" si="64"/>
        <v/>
      </c>
      <c r="Z315" s="1" t="str">
        <f t="shared" si="65"/>
        <v/>
      </c>
      <c r="AA315" s="1" t="str">
        <f t="shared" si="66"/>
        <v/>
      </c>
      <c r="AB315" s="1" t="str">
        <f t="shared" si="67"/>
        <v/>
      </c>
      <c r="AC315" s="1" t="str">
        <f t="shared" si="68"/>
        <v>Gene:HERC2&amp;HGNC:4868&amp;OMIM:605837&amp;UserInfo:Mental retardation, autosomal recessive 38 ; [Skin/hair/eye pigmentation 1, blond/brown hair] ; [Skin/hair/eye pigmentation 1, blue/nonblue eyes]&amp;UserType:NonSyndrRetard;SyndrRetard;RetardPlusCerebAbnorm;</v>
      </c>
      <c r="AD315" s="1" t="str">
        <f t="shared" si="69"/>
        <v>NonSyndrRetard;SyndrRetard;RetardPlusCerebAbnorm;</v>
      </c>
    </row>
    <row r="316" spans="1:30" ht="12" customHeight="1" x14ac:dyDescent="0.2">
      <c r="A316" s="5" t="s">
        <v>953</v>
      </c>
      <c r="B316" s="5"/>
      <c r="C316" s="5" t="s">
        <v>954</v>
      </c>
      <c r="D316" s="6" t="str">
        <f t="shared" si="56"/>
        <v>Click HGNC</v>
      </c>
      <c r="E316" s="7">
        <v>606869</v>
      </c>
      <c r="F316" s="6" t="str">
        <f t="shared" si="70"/>
        <v>Click OMIM</v>
      </c>
      <c r="G316" s="7" t="s">
        <v>955</v>
      </c>
      <c r="H316" s="5" t="s">
        <v>21</v>
      </c>
      <c r="I316" s="5"/>
      <c r="J316" s="5"/>
      <c r="K316" s="8" t="s">
        <v>29</v>
      </c>
      <c r="L316" s="8" t="s">
        <v>29</v>
      </c>
      <c r="M316" s="5"/>
      <c r="N316" s="8" t="s">
        <v>29</v>
      </c>
      <c r="O316" s="5" t="s">
        <v>22</v>
      </c>
      <c r="P316" s="5"/>
      <c r="Q316" s="5"/>
      <c r="R316" s="9"/>
      <c r="S316" s="1" t="str">
        <f t="shared" si="58"/>
        <v/>
      </c>
      <c r="T316" s="1" t="str">
        <f t="shared" si="59"/>
        <v/>
      </c>
      <c r="U316" s="1" t="str">
        <f t="shared" si="60"/>
        <v>NonSyndrRetard;</v>
      </c>
      <c r="V316" s="1" t="str">
        <f t="shared" si="61"/>
        <v>SyndrRetard;</v>
      </c>
      <c r="W316" s="1" t="str">
        <f t="shared" si="62"/>
        <v/>
      </c>
      <c r="X316" s="1" t="str">
        <f t="shared" si="63"/>
        <v>Encephalo;</v>
      </c>
      <c r="Y316" s="1" t="str">
        <f t="shared" si="64"/>
        <v>Metabolism;</v>
      </c>
      <c r="Z316" s="1" t="str">
        <f t="shared" si="65"/>
        <v/>
      </c>
      <c r="AA316" s="1" t="str">
        <f t="shared" si="66"/>
        <v/>
      </c>
      <c r="AB316" s="1" t="str">
        <f t="shared" si="67"/>
        <v/>
      </c>
      <c r="AC316" s="1" t="str">
        <f t="shared" si="68"/>
        <v>Gene:HEXA&amp;HGNC:4878&amp;OMIM:606869&amp;UserInfo:GM2-gangliosidosis, several forms ; Tay-Sachs disease ; [Hex A pseudodeficiency]&amp;UserType:NonSyndrRetard;SyndrRetard;Encephalo;Metabolism;</v>
      </c>
      <c r="AD316" s="1" t="str">
        <f t="shared" si="69"/>
        <v>NonSyndrRetard;SyndrRetard;Encephalo;Metabolism;</v>
      </c>
    </row>
    <row r="317" spans="1:30" ht="12" customHeight="1" x14ac:dyDescent="0.2">
      <c r="A317" s="5" t="s">
        <v>956</v>
      </c>
      <c r="B317" s="5"/>
      <c r="C317" s="5" t="s">
        <v>957</v>
      </c>
      <c r="D317" s="6" t="str">
        <f t="shared" si="56"/>
        <v>Click HGNC</v>
      </c>
      <c r="E317" s="7">
        <v>606873</v>
      </c>
      <c r="F317" s="6" t="str">
        <f t="shared" si="70"/>
        <v>Click OMIM</v>
      </c>
      <c r="G317" s="7" t="s">
        <v>958</v>
      </c>
      <c r="H317" s="5" t="s">
        <v>21</v>
      </c>
      <c r="I317" s="5"/>
      <c r="J317" s="5"/>
      <c r="K317" s="8" t="s">
        <v>29</v>
      </c>
      <c r="L317" s="8" t="s">
        <v>29</v>
      </c>
      <c r="M317" s="5"/>
      <c r="N317" s="8" t="s">
        <v>29</v>
      </c>
      <c r="O317" s="5" t="s">
        <v>22</v>
      </c>
      <c r="P317" s="5"/>
      <c r="Q317" s="5"/>
      <c r="R317" s="9"/>
      <c r="S317" s="1" t="str">
        <f t="shared" si="58"/>
        <v/>
      </c>
      <c r="T317" s="1" t="str">
        <f t="shared" si="59"/>
        <v/>
      </c>
      <c r="U317" s="1" t="str">
        <f t="shared" si="60"/>
        <v>NonSyndrRetard;</v>
      </c>
      <c r="V317" s="1" t="str">
        <f t="shared" si="61"/>
        <v>SyndrRetard;</v>
      </c>
      <c r="W317" s="1" t="str">
        <f t="shared" si="62"/>
        <v/>
      </c>
      <c r="X317" s="1" t="str">
        <f t="shared" si="63"/>
        <v>Encephalo;</v>
      </c>
      <c r="Y317" s="1" t="str">
        <f t="shared" si="64"/>
        <v>Metabolism;</v>
      </c>
      <c r="Z317" s="1" t="str">
        <f t="shared" si="65"/>
        <v/>
      </c>
      <c r="AA317" s="1" t="str">
        <f t="shared" si="66"/>
        <v/>
      </c>
      <c r="AB317" s="1" t="str">
        <f t="shared" si="67"/>
        <v/>
      </c>
      <c r="AC317" s="1" t="str">
        <f t="shared" si="68"/>
        <v>Gene:HEXB&amp;HGNC:4879&amp;OMIM:606873&amp;UserInfo:Sandhoff disease, infantile, juvenile, and adult forms&amp;UserType:NonSyndrRetard;SyndrRetard;Encephalo;Metabolism;</v>
      </c>
      <c r="AD317" s="1" t="str">
        <f t="shared" si="69"/>
        <v>NonSyndrRetard;SyndrRetard;Encephalo;Metabolism;</v>
      </c>
    </row>
    <row r="318" spans="1:30" ht="12" customHeight="1" x14ac:dyDescent="0.2">
      <c r="A318" s="5" t="s">
        <v>959</v>
      </c>
      <c r="B318" s="5"/>
      <c r="C318" s="5" t="s">
        <v>960</v>
      </c>
      <c r="D318" s="6" t="str">
        <f t="shared" si="56"/>
        <v>Click HGNC</v>
      </c>
      <c r="E318" s="7">
        <v>143054</v>
      </c>
      <c r="F318" s="6" t="str">
        <f t="shared" si="70"/>
        <v>Click OMIM</v>
      </c>
      <c r="G318" s="7" t="s">
        <v>961</v>
      </c>
      <c r="H318" s="5" t="s">
        <v>21</v>
      </c>
      <c r="I318" s="5"/>
      <c r="J318" s="5"/>
      <c r="K318" s="5" t="s">
        <v>22</v>
      </c>
      <c r="L318" s="5" t="s">
        <v>22</v>
      </c>
      <c r="M318" s="5"/>
      <c r="N318" s="5"/>
      <c r="O318" s="5"/>
      <c r="P318" s="5"/>
      <c r="Q318" s="5"/>
      <c r="R318" s="9"/>
      <c r="S318" s="1" t="str">
        <f t="shared" si="58"/>
        <v/>
      </c>
      <c r="T318" s="1" t="str">
        <f t="shared" si="59"/>
        <v/>
      </c>
      <c r="U318" s="1" t="str">
        <f t="shared" si="60"/>
        <v>NonSyndrRetard;</v>
      </c>
      <c r="V318" s="1" t="str">
        <f t="shared" si="61"/>
        <v>SyndrRetard;</v>
      </c>
      <c r="W318" s="1" t="str">
        <f t="shared" si="62"/>
        <v/>
      </c>
      <c r="X318" s="1" t="str">
        <f t="shared" si="63"/>
        <v/>
      </c>
      <c r="Y318" s="1" t="str">
        <f t="shared" si="64"/>
        <v/>
      </c>
      <c r="Z318" s="1" t="str">
        <f t="shared" si="65"/>
        <v/>
      </c>
      <c r="AA318" s="1" t="str">
        <f t="shared" si="66"/>
        <v/>
      </c>
      <c r="AB318" s="1" t="str">
        <f t="shared" si="67"/>
        <v/>
      </c>
      <c r="AC318" s="1" t="str">
        <f t="shared" si="68"/>
        <v>Gene:HIVEP2&amp;HGNC:4921&amp;OMIM:143054&amp;UserInfo:Mental retardation, autosomal dominant 43&amp;UserType:NonSyndrRetard;SyndrRetard;</v>
      </c>
      <c r="AD318" s="1" t="str">
        <f t="shared" si="69"/>
        <v>NonSyndrRetard;SyndrRetard;</v>
      </c>
    </row>
    <row r="319" spans="1:30" ht="12" customHeight="1" x14ac:dyDescent="0.2">
      <c r="A319" s="5" t="s">
        <v>962</v>
      </c>
      <c r="B319" s="5"/>
      <c r="C319" s="5" t="s">
        <v>963</v>
      </c>
      <c r="D319" s="6" t="str">
        <f t="shared" si="56"/>
        <v>Click HGNC</v>
      </c>
      <c r="E319" s="7">
        <v>609018</v>
      </c>
      <c r="F319" s="6" t="str">
        <f t="shared" si="70"/>
        <v>Click OMIM</v>
      </c>
      <c r="G319" s="7" t="s">
        <v>964</v>
      </c>
      <c r="H319" s="5" t="s">
        <v>21</v>
      </c>
      <c r="I319" s="5"/>
      <c r="J319" s="5"/>
      <c r="K319" s="8" t="s">
        <v>29</v>
      </c>
      <c r="L319" s="5"/>
      <c r="M319" s="5"/>
      <c r="N319" s="8" t="s">
        <v>29</v>
      </c>
      <c r="O319" s="5" t="s">
        <v>22</v>
      </c>
      <c r="P319" s="5"/>
      <c r="Q319" s="5"/>
      <c r="R319" s="9"/>
      <c r="S319" s="1" t="str">
        <f t="shared" si="58"/>
        <v/>
      </c>
      <c r="T319" s="1" t="str">
        <f t="shared" si="59"/>
        <v/>
      </c>
      <c r="U319" s="1" t="str">
        <f t="shared" si="60"/>
        <v>NonSyndrRetard;</v>
      </c>
      <c r="V319" s="1" t="str">
        <f t="shared" si="61"/>
        <v/>
      </c>
      <c r="W319" s="1" t="str">
        <f t="shared" si="62"/>
        <v/>
      </c>
      <c r="X319" s="1" t="str">
        <f t="shared" si="63"/>
        <v>Encephalo;</v>
      </c>
      <c r="Y319" s="1" t="str">
        <f t="shared" si="64"/>
        <v>Metabolism;</v>
      </c>
      <c r="Z319" s="1" t="str">
        <f t="shared" si="65"/>
        <v/>
      </c>
      <c r="AA319" s="1" t="str">
        <f t="shared" si="66"/>
        <v/>
      </c>
      <c r="AB319" s="1" t="str">
        <f t="shared" si="67"/>
        <v/>
      </c>
      <c r="AC319" s="1" t="str">
        <f t="shared" si="68"/>
        <v>Gene:HLCS&amp;HGNC:4976&amp;OMIM:609018&amp;UserInfo:Holocarboxylase synthetase deficiency&amp;UserType:NonSyndrRetard;Encephalo;Metabolism;</v>
      </c>
      <c r="AD319" s="1" t="str">
        <f t="shared" si="69"/>
        <v>NonSyndrRetard;Encephalo;Metabolism;</v>
      </c>
    </row>
    <row r="320" spans="1:30" ht="12" customHeight="1" x14ac:dyDescent="0.2">
      <c r="A320" s="5" t="s">
        <v>965</v>
      </c>
      <c r="B320" s="5"/>
      <c r="C320" s="5" t="s">
        <v>966</v>
      </c>
      <c r="D320" s="6" t="str">
        <f t="shared" si="56"/>
        <v>Click HGNC</v>
      </c>
      <c r="E320" s="7">
        <v>605238</v>
      </c>
      <c r="F320" s="6" t="str">
        <f t="shared" si="70"/>
        <v>Click OMIM</v>
      </c>
      <c r="G320" s="7" t="s">
        <v>967</v>
      </c>
      <c r="H320" s="5" t="s">
        <v>21</v>
      </c>
      <c r="I320" s="5"/>
      <c r="J320" s="5"/>
      <c r="K320" s="5" t="s">
        <v>22</v>
      </c>
      <c r="L320" s="5"/>
      <c r="M320" s="5"/>
      <c r="N320" s="5"/>
      <c r="O320" s="5"/>
      <c r="P320" s="5"/>
      <c r="Q320" s="5"/>
      <c r="R320" s="9"/>
      <c r="S320" s="1" t="str">
        <f t="shared" si="58"/>
        <v/>
      </c>
      <c r="T320" s="1" t="str">
        <f t="shared" si="59"/>
        <v/>
      </c>
      <c r="U320" s="1" t="str">
        <f t="shared" si="60"/>
        <v>NonSyndrRetard;</v>
      </c>
      <c r="V320" s="1" t="str">
        <f t="shared" si="61"/>
        <v/>
      </c>
      <c r="W320" s="1" t="str">
        <f t="shared" si="62"/>
        <v/>
      </c>
      <c r="X320" s="1" t="str">
        <f t="shared" si="63"/>
        <v/>
      </c>
      <c r="Y320" s="1" t="str">
        <f t="shared" si="64"/>
        <v/>
      </c>
      <c r="Z320" s="1" t="str">
        <f t="shared" si="65"/>
        <v/>
      </c>
      <c r="AA320" s="1" t="str">
        <f t="shared" si="66"/>
        <v/>
      </c>
      <c r="AB320" s="1" t="str">
        <f t="shared" si="67"/>
        <v/>
      </c>
      <c r="AC320" s="1" t="str">
        <f t="shared" si="68"/>
        <v>Gene:HNMT&amp;HGNC:5028&amp;OMIM:605238&amp;UserInfo:Mental retardation, autosomal recessive 51 ; Asthma, susceptibility to&amp;UserType:NonSyndrRetard;</v>
      </c>
      <c r="AD320" s="1" t="str">
        <f t="shared" si="69"/>
        <v>NonSyndrRetard;</v>
      </c>
    </row>
    <row r="321" spans="1:30" ht="12" customHeight="1" x14ac:dyDescent="0.2">
      <c r="A321" s="5" t="s">
        <v>968</v>
      </c>
      <c r="B321" s="5"/>
      <c r="C321" s="5" t="s">
        <v>969</v>
      </c>
      <c r="D321" s="6" t="str">
        <f t="shared" si="56"/>
        <v>Click HGNC</v>
      </c>
      <c r="E321" s="7">
        <v>600712</v>
      </c>
      <c r="F321" s="6" t="str">
        <f t="shared" si="70"/>
        <v>Click OMIM</v>
      </c>
      <c r="G321" s="7" t="s">
        <v>970</v>
      </c>
      <c r="H321" s="5"/>
      <c r="I321" s="5"/>
      <c r="J321" s="5"/>
      <c r="K321" s="5"/>
      <c r="L321" s="5" t="s">
        <v>22</v>
      </c>
      <c r="M321" s="5" t="s">
        <v>22</v>
      </c>
      <c r="N321" s="5"/>
      <c r="O321" s="5"/>
      <c r="P321" s="5"/>
      <c r="Q321" s="5"/>
      <c r="R321" s="9"/>
      <c r="S321" s="1" t="str">
        <f t="shared" si="58"/>
        <v/>
      </c>
      <c r="T321" s="1" t="str">
        <f t="shared" si="59"/>
        <v/>
      </c>
      <c r="U321" s="1" t="str">
        <f t="shared" si="60"/>
        <v/>
      </c>
      <c r="V321" s="1" t="str">
        <f t="shared" si="61"/>
        <v>SyndrRetard;</v>
      </c>
      <c r="W321" s="1" t="str">
        <f t="shared" si="62"/>
        <v>RetardPlusCerebAbnorm;</v>
      </c>
      <c r="X321" s="1" t="str">
        <f t="shared" si="63"/>
        <v/>
      </c>
      <c r="Y321" s="1" t="str">
        <f t="shared" si="64"/>
        <v/>
      </c>
      <c r="Z321" s="1" t="str">
        <f t="shared" si="65"/>
        <v/>
      </c>
      <c r="AA321" s="1" t="str">
        <f t="shared" si="66"/>
        <v/>
      </c>
      <c r="AB321" s="1" t="str">
        <f t="shared" si="67"/>
        <v/>
      </c>
      <c r="AC321" s="1" t="str">
        <f t="shared" si="68"/>
        <v>Gene:HNRNPK&amp;HGNC:5044&amp;OMIM:600712&amp;UserInfo:Au-Kline syndrome&amp;UserType:SyndrRetard;RetardPlusCerebAbnorm;</v>
      </c>
      <c r="AD321" s="1" t="str">
        <f t="shared" si="69"/>
        <v>SyndrRetard;RetardPlusCerebAbnorm;</v>
      </c>
    </row>
    <row r="322" spans="1:30" ht="12" customHeight="1" x14ac:dyDescent="0.2">
      <c r="A322" s="5" t="s">
        <v>971</v>
      </c>
      <c r="B322" s="5"/>
      <c r="C322" s="5" t="s">
        <v>972</v>
      </c>
      <c r="D322" s="6" t="str">
        <f t="shared" ref="D322:D385" si="71">IF(ISERROR(C322),"",HYPERLINK(CONCATENATE("http://www.genenames.org/cgi-bin/gene_symbol_report?hgnc_id=",C322),"Click HGNC"))</f>
        <v>Click HGNC</v>
      </c>
      <c r="E322" s="7">
        <v>142955</v>
      </c>
      <c r="F322" s="6" t="str">
        <f t="shared" si="70"/>
        <v>Click OMIM</v>
      </c>
      <c r="G322" s="7" t="s">
        <v>973</v>
      </c>
      <c r="H322" s="5" t="s">
        <v>283</v>
      </c>
      <c r="I322" s="5"/>
      <c r="J322" s="5"/>
      <c r="K322" s="5"/>
      <c r="L322" s="5" t="s">
        <v>22</v>
      </c>
      <c r="M322" s="5"/>
      <c r="N322" s="5"/>
      <c r="O322" s="5"/>
      <c r="P322" s="5"/>
      <c r="Q322" s="5"/>
      <c r="R322" s="9" t="s">
        <v>22</v>
      </c>
      <c r="S322" s="1" t="str">
        <f t="shared" si="58"/>
        <v/>
      </c>
      <c r="T322" s="1" t="str">
        <f t="shared" si="59"/>
        <v/>
      </c>
      <c r="U322" s="1" t="str">
        <f t="shared" si="60"/>
        <v/>
      </c>
      <c r="V322" s="1" t="str">
        <f t="shared" si="61"/>
        <v>SyndrRetard;</v>
      </c>
      <c r="W322" s="1" t="str">
        <f t="shared" si="62"/>
        <v/>
      </c>
      <c r="X322" s="1" t="str">
        <f t="shared" si="63"/>
        <v/>
      </c>
      <c r="Y322" s="1" t="str">
        <f t="shared" si="64"/>
        <v/>
      </c>
      <c r="Z322" s="1" t="str">
        <f t="shared" si="65"/>
        <v/>
      </c>
      <c r="AA322" s="1" t="str">
        <f t="shared" si="66"/>
        <v/>
      </c>
      <c r="AB322" s="1" t="str">
        <f t="shared" si="67"/>
        <v>Neuro;</v>
      </c>
      <c r="AC322" s="1" t="str">
        <f t="shared" si="68"/>
        <v>Gene:HOXA1&amp;HGNC:5099&amp;OMIM:142955&amp;UserInfo:Athabaskan brainstem dysgenesis syndrome ; Bosley-Salih-Alorainy syndrome&amp;UserType:SyndrRetard;Neuro;</v>
      </c>
      <c r="AD322" s="1" t="str">
        <f t="shared" si="69"/>
        <v>SyndrRetard;Neuro;</v>
      </c>
    </row>
    <row r="323" spans="1:30" ht="12" customHeight="1" x14ac:dyDescent="0.2">
      <c r="A323" s="5" t="s">
        <v>974</v>
      </c>
      <c r="B323" s="5"/>
      <c r="C323" s="5" t="s">
        <v>975</v>
      </c>
      <c r="D323" s="6" t="str">
        <f t="shared" si="71"/>
        <v>Click HGNC</v>
      </c>
      <c r="E323" s="7">
        <v>609695</v>
      </c>
      <c r="F323" s="6" t="str">
        <f t="shared" si="70"/>
        <v>Click OMIM</v>
      </c>
      <c r="G323" s="7" t="s">
        <v>976</v>
      </c>
      <c r="H323" s="5" t="s">
        <v>21</v>
      </c>
      <c r="I323" s="5"/>
      <c r="J323" s="5"/>
      <c r="K323" s="8" t="s">
        <v>29</v>
      </c>
      <c r="L323" s="5"/>
      <c r="M323" s="5"/>
      <c r="N323" s="5"/>
      <c r="O323" s="5" t="s">
        <v>22</v>
      </c>
      <c r="P323" s="5"/>
      <c r="Q323" s="5"/>
      <c r="R323" s="9"/>
      <c r="S323" s="1" t="str">
        <f t="shared" ref="S323:S386" si="72">IF(I323="x","ToInvestigate;","")</f>
        <v/>
      </c>
      <c r="T323" s="1" t="str">
        <f t="shared" ref="T323:T386" si="73">IF(J323="x","Unexpected;","")</f>
        <v/>
      </c>
      <c r="U323" s="1" t="str">
        <f t="shared" ref="U323:U386" si="74">IF(K323="x","NonSyndrRetard;","")</f>
        <v>NonSyndrRetard;</v>
      </c>
      <c r="V323" s="1" t="str">
        <f t="shared" ref="V323:V386" si="75">IF(L323="x","SyndrRetard;","")</f>
        <v/>
      </c>
      <c r="W323" s="1" t="str">
        <f t="shared" ref="W323:W386" si="76">IF(M323="x","RetardPlusCerebAbnorm;","")</f>
        <v/>
      </c>
      <c r="X323" s="1" t="str">
        <f t="shared" ref="X323:X386" si="77">IF(N323="x","Encephalo;","")</f>
        <v/>
      </c>
      <c r="Y323" s="1" t="str">
        <f t="shared" ref="Y323:Y386" si="78">IF(O323="x","Metabolism;","")</f>
        <v>Metabolism;</v>
      </c>
      <c r="Z323" s="1" t="str">
        <f t="shared" ref="Z323:Z386" si="79">IF(P323="x","NonRetardButSyndr;","")</f>
        <v/>
      </c>
      <c r="AA323" s="1" t="str">
        <f t="shared" ref="AA323:AA386" si="80">IF(Q323="x","Cardiopathy;","")</f>
        <v/>
      </c>
      <c r="AB323" s="1" t="str">
        <f t="shared" ref="AB323:AB386" si="81">IF(R323="x","Neuro;","")</f>
        <v/>
      </c>
      <c r="AC323" s="1" t="str">
        <f t="shared" ref="AC323:AC386" si="82">CONCATENATE("Gene:",A323,"&amp;",C323,"&amp;OMIM:",E323,"&amp;UserInfo:",G323,"&amp;UserType:",AD323)</f>
        <v>Gene:HPD&amp;HGNC:5147&amp;OMIM:609695&amp;UserInfo:Hawkinsinuria ; Tyrosinemia, type III&amp;UserType:NonSyndrRetard;Metabolism;</v>
      </c>
      <c r="AD323" s="1" t="str">
        <f t="shared" ref="AD323:AD386" si="83">CONCATENATE(S323,T323,U323,V323,W323,X323,Y323,Z323,AA323,AB323)</f>
        <v>NonSyndrRetard;Metabolism;</v>
      </c>
    </row>
    <row r="324" spans="1:30" ht="12" customHeight="1" x14ac:dyDescent="0.2">
      <c r="A324" s="5" t="s">
        <v>977</v>
      </c>
      <c r="B324" s="5"/>
      <c r="C324" s="5" t="s">
        <v>978</v>
      </c>
      <c r="D324" s="6" t="str">
        <f t="shared" si="71"/>
        <v>Click HGNC</v>
      </c>
      <c r="E324" s="7">
        <v>308000</v>
      </c>
      <c r="F324" s="6" t="str">
        <f t="shared" si="70"/>
        <v>Click OMIM</v>
      </c>
      <c r="G324" s="7" t="s">
        <v>979</v>
      </c>
      <c r="H324" s="5" t="s">
        <v>21</v>
      </c>
      <c r="I324" s="5"/>
      <c r="J324" s="5"/>
      <c r="K324" s="8" t="s">
        <v>29</v>
      </c>
      <c r="L324" s="5" t="s">
        <v>22</v>
      </c>
      <c r="M324" s="5"/>
      <c r="N324" s="8" t="s">
        <v>29</v>
      </c>
      <c r="O324" s="5" t="s">
        <v>22</v>
      </c>
      <c r="P324" s="5" t="s">
        <v>22</v>
      </c>
      <c r="Q324" s="5"/>
      <c r="R324" s="9"/>
      <c r="S324" s="1" t="str">
        <f t="shared" si="72"/>
        <v/>
      </c>
      <c r="T324" s="1" t="str">
        <f t="shared" si="73"/>
        <v/>
      </c>
      <c r="U324" s="1" t="str">
        <f t="shared" si="74"/>
        <v>NonSyndrRetard;</v>
      </c>
      <c r="V324" s="1" t="str">
        <f t="shared" si="75"/>
        <v>SyndrRetard;</v>
      </c>
      <c r="W324" s="1" t="str">
        <f t="shared" si="76"/>
        <v/>
      </c>
      <c r="X324" s="1" t="str">
        <f t="shared" si="77"/>
        <v>Encephalo;</v>
      </c>
      <c r="Y324" s="1" t="str">
        <f t="shared" si="78"/>
        <v>Metabolism;</v>
      </c>
      <c r="Z324" s="1" t="str">
        <f t="shared" si="79"/>
        <v>NonRetardButSyndr;</v>
      </c>
      <c r="AA324" s="1" t="str">
        <f t="shared" si="80"/>
        <v/>
      </c>
      <c r="AB324" s="1" t="str">
        <f t="shared" si="81"/>
        <v/>
      </c>
      <c r="AC324" s="1" t="str">
        <f t="shared" si="82"/>
        <v>Gene:HPRT1&amp;HGNC:5157&amp;OMIM:308000&amp;UserInfo:HPRT-related gout ; Lesch-Nyhan syndrome&amp;UserType:NonSyndrRetard;SyndrRetard;Encephalo;Metabolism;NonRetardButSyndr;</v>
      </c>
      <c r="AD324" s="1" t="str">
        <f t="shared" si="83"/>
        <v>NonSyndrRetard;SyndrRetard;Encephalo;Metabolism;NonRetardButSyndr;</v>
      </c>
    </row>
    <row r="325" spans="1:30" ht="12" customHeight="1" x14ac:dyDescent="0.2">
      <c r="A325" s="5" t="s">
        <v>980</v>
      </c>
      <c r="B325" s="5"/>
      <c r="C325" s="5" t="s">
        <v>981</v>
      </c>
      <c r="D325" s="6" t="str">
        <f t="shared" si="71"/>
        <v>Click HGNC</v>
      </c>
      <c r="E325" s="7">
        <v>190020</v>
      </c>
      <c r="F325" s="6" t="str">
        <f t="shared" si="70"/>
        <v>Click OMIM</v>
      </c>
      <c r="G325" s="7" t="s">
        <v>982</v>
      </c>
      <c r="H325" s="5" t="s">
        <v>21</v>
      </c>
      <c r="I325" s="5"/>
      <c r="J325" s="5"/>
      <c r="K325" s="5"/>
      <c r="L325" s="5" t="s">
        <v>22</v>
      </c>
      <c r="M325" s="5"/>
      <c r="N325" s="5"/>
      <c r="O325" s="5"/>
      <c r="P325" s="5"/>
      <c r="Q325" s="5" t="s">
        <v>22</v>
      </c>
      <c r="R325" s="9"/>
      <c r="S325" s="1" t="str">
        <f t="shared" si="72"/>
        <v/>
      </c>
      <c r="T325" s="1" t="str">
        <f t="shared" si="73"/>
        <v/>
      </c>
      <c r="U325" s="1" t="str">
        <f t="shared" si="74"/>
        <v/>
      </c>
      <c r="V325" s="1" t="str">
        <f t="shared" si="75"/>
        <v>SyndrRetard;</v>
      </c>
      <c r="W325" s="1" t="str">
        <f t="shared" si="76"/>
        <v/>
      </c>
      <c r="X325" s="1" t="str">
        <f t="shared" si="77"/>
        <v/>
      </c>
      <c r="Y325" s="1" t="str">
        <f t="shared" si="78"/>
        <v/>
      </c>
      <c r="Z325" s="1" t="str">
        <f t="shared" si="79"/>
        <v/>
      </c>
      <c r="AA325" s="1" t="str">
        <f t="shared" si="80"/>
        <v>Cardiopathy;</v>
      </c>
      <c r="AB325" s="1" t="str">
        <f t="shared" si="81"/>
        <v/>
      </c>
      <c r="AC325" s="1" t="str">
        <f t="shared" si="82"/>
        <v>Gene:HRAS&amp;HGNC:5173&amp;OMIM:190020&amp;UserInfo:Congenital myopathy with excess of muscle spindles ; Costello syndrome ; Schimmelpenning-Feuerstein-Mims syndrome, somatic mosaic ; Bladder cancer, somatic ; Nevus sebaceous or woolly hair nevus, somatic ; Spitz nevus or nevus spilus, somatic ; Thyroid carcinoma, follicular, somatic&amp;UserType:SyndrRetard;Cardiopathy;</v>
      </c>
      <c r="AD325" s="1" t="str">
        <f t="shared" si="83"/>
        <v>SyndrRetard;Cardiopathy;</v>
      </c>
    </row>
    <row r="326" spans="1:30" ht="12" customHeight="1" x14ac:dyDescent="0.2">
      <c r="A326" s="5" t="s">
        <v>983</v>
      </c>
      <c r="B326" s="5"/>
      <c r="C326" s="5" t="s">
        <v>984</v>
      </c>
      <c r="D326" s="6" t="str">
        <f t="shared" si="71"/>
        <v>Click HGNC</v>
      </c>
      <c r="E326" s="7">
        <v>300256</v>
      </c>
      <c r="F326" s="6" t="str">
        <f t="shared" si="70"/>
        <v>Click OMIM</v>
      </c>
      <c r="G326" s="7" t="s">
        <v>985</v>
      </c>
      <c r="H326" s="5" t="s">
        <v>21</v>
      </c>
      <c r="I326" s="5"/>
      <c r="J326" s="5"/>
      <c r="K326" s="5"/>
      <c r="L326" s="5" t="s">
        <v>22</v>
      </c>
      <c r="M326" s="5"/>
      <c r="N326" s="5"/>
      <c r="O326" s="5" t="s">
        <v>22</v>
      </c>
      <c r="P326" s="5"/>
      <c r="Q326" s="5"/>
      <c r="R326" s="9" t="s">
        <v>22</v>
      </c>
      <c r="S326" s="1" t="str">
        <f t="shared" si="72"/>
        <v/>
      </c>
      <c r="T326" s="1" t="str">
        <f t="shared" si="73"/>
        <v/>
      </c>
      <c r="U326" s="1" t="str">
        <f t="shared" si="74"/>
        <v/>
      </c>
      <c r="V326" s="1" t="str">
        <f t="shared" si="75"/>
        <v>SyndrRetard;</v>
      </c>
      <c r="W326" s="1" t="str">
        <f t="shared" si="76"/>
        <v/>
      </c>
      <c r="X326" s="1" t="str">
        <f t="shared" si="77"/>
        <v/>
      </c>
      <c r="Y326" s="1" t="str">
        <f t="shared" si="78"/>
        <v>Metabolism;</v>
      </c>
      <c r="Z326" s="1" t="str">
        <f t="shared" si="79"/>
        <v/>
      </c>
      <c r="AA326" s="1" t="str">
        <f t="shared" si="80"/>
        <v/>
      </c>
      <c r="AB326" s="1" t="str">
        <f t="shared" si="81"/>
        <v>Neuro;</v>
      </c>
      <c r="AC326" s="1" t="str">
        <f t="shared" si="82"/>
        <v>Gene:HSD17B10&amp;HGNC:4800&amp;OMIM:300256&amp;UserInfo:17-beta-hydroxysteroid dehydrogenase X deficiency ; ?Mental retardation, X-linked syndromic 10&amp;UserType:SyndrRetard;Metabolism;Neuro;</v>
      </c>
      <c r="AD326" s="1" t="str">
        <f t="shared" si="83"/>
        <v>SyndrRetard;Metabolism;Neuro;</v>
      </c>
    </row>
    <row r="327" spans="1:30" ht="12" customHeight="1" x14ac:dyDescent="0.2">
      <c r="A327" s="5" t="s">
        <v>986</v>
      </c>
      <c r="B327" s="5"/>
      <c r="C327" s="5" t="s">
        <v>987</v>
      </c>
      <c r="D327" s="6" t="str">
        <f t="shared" si="71"/>
        <v>Click HGNC</v>
      </c>
      <c r="E327" s="7">
        <v>118190</v>
      </c>
      <c r="F327" s="6" t="str">
        <f t="shared" si="70"/>
        <v>Click OMIM</v>
      </c>
      <c r="G327" s="7" t="s">
        <v>988</v>
      </c>
      <c r="H327" s="5" t="s">
        <v>21</v>
      </c>
      <c r="I327" s="5"/>
      <c r="J327" s="5"/>
      <c r="K327" s="5"/>
      <c r="L327" s="5" t="s">
        <v>22</v>
      </c>
      <c r="M327" s="5"/>
      <c r="N327" s="5"/>
      <c r="O327" s="5"/>
      <c r="P327" s="5"/>
      <c r="Q327" s="5"/>
      <c r="R327" s="9" t="s">
        <v>22</v>
      </c>
      <c r="S327" s="1" t="str">
        <f t="shared" si="72"/>
        <v/>
      </c>
      <c r="T327" s="1" t="str">
        <f t="shared" si="73"/>
        <v/>
      </c>
      <c r="U327" s="1" t="str">
        <f t="shared" si="74"/>
        <v/>
      </c>
      <c r="V327" s="1" t="str">
        <f t="shared" si="75"/>
        <v>SyndrRetard;</v>
      </c>
      <c r="W327" s="1" t="str">
        <f t="shared" si="76"/>
        <v/>
      </c>
      <c r="X327" s="1" t="str">
        <f t="shared" si="77"/>
        <v/>
      </c>
      <c r="Y327" s="1" t="str">
        <f t="shared" si="78"/>
        <v/>
      </c>
      <c r="Z327" s="1" t="str">
        <f t="shared" si="79"/>
        <v/>
      </c>
      <c r="AA327" s="1" t="str">
        <f t="shared" si="80"/>
        <v/>
      </c>
      <c r="AB327" s="1" t="str">
        <f t="shared" si="81"/>
        <v>Neuro;</v>
      </c>
      <c r="AC327" s="1" t="str">
        <f t="shared" si="82"/>
        <v>Gene:HSPD1&amp;HGNC:5261&amp;OMIM:118190&amp;UserInfo:Leukodystrophy, hypomyelinating, 4 ; Spastic paraplegia 13, autosomal dominant&amp;UserType:SyndrRetard;Neuro;</v>
      </c>
      <c r="AD327" s="1" t="str">
        <f t="shared" si="83"/>
        <v>SyndrRetard;Neuro;</v>
      </c>
    </row>
    <row r="328" spans="1:30" ht="12" customHeight="1" x14ac:dyDescent="0.2">
      <c r="A328" s="12" t="s">
        <v>989</v>
      </c>
      <c r="B328" s="12"/>
      <c r="C328" s="5" t="s">
        <v>990</v>
      </c>
      <c r="D328" s="6" t="str">
        <f t="shared" si="71"/>
        <v>Click HGNC</v>
      </c>
      <c r="E328" s="7">
        <v>142461</v>
      </c>
      <c r="F328" s="6" t="str">
        <f t="shared" si="70"/>
        <v>Click OMIM</v>
      </c>
      <c r="G328" s="7" t="s">
        <v>991</v>
      </c>
      <c r="H328" s="5"/>
      <c r="I328" s="5"/>
      <c r="J328" s="5"/>
      <c r="K328" s="5"/>
      <c r="L328" s="5"/>
      <c r="M328" s="5"/>
      <c r="N328" s="5"/>
      <c r="O328" s="5"/>
      <c r="P328" s="5" t="s">
        <v>22</v>
      </c>
      <c r="Q328" s="5"/>
      <c r="R328" s="9" t="s">
        <v>22</v>
      </c>
      <c r="S328" s="1" t="str">
        <f t="shared" si="72"/>
        <v/>
      </c>
      <c r="T328" s="1" t="str">
        <f t="shared" si="73"/>
        <v/>
      </c>
      <c r="U328" s="1" t="str">
        <f t="shared" si="74"/>
        <v/>
      </c>
      <c r="V328" s="1" t="str">
        <f t="shared" si="75"/>
        <v/>
      </c>
      <c r="W328" s="1" t="str">
        <f t="shared" si="76"/>
        <v/>
      </c>
      <c r="X328" s="1" t="str">
        <f t="shared" si="77"/>
        <v/>
      </c>
      <c r="Y328" s="1" t="str">
        <f t="shared" si="78"/>
        <v/>
      </c>
      <c r="Z328" s="1" t="str">
        <f t="shared" si="79"/>
        <v>NonRetardButSyndr;</v>
      </c>
      <c r="AA328" s="1" t="str">
        <f t="shared" si="80"/>
        <v/>
      </c>
      <c r="AB328" s="1" t="str">
        <f t="shared" si="81"/>
        <v>Neuro;</v>
      </c>
      <c r="AC328" s="1" t="str">
        <f t="shared" si="82"/>
        <v>Gene:HSPG2&amp;HGNC:5273&amp;OMIM:142461&amp;UserInfo:Dyssegmental dysplasia, Silverman-Handmaker type ; Schwartz-Jampel syndrome, type 1&amp;UserType:NonRetardButSyndr;Neuro;</v>
      </c>
      <c r="AD328" s="1" t="str">
        <f t="shared" si="83"/>
        <v>NonRetardButSyndr;Neuro;</v>
      </c>
    </row>
    <row r="329" spans="1:30" ht="12" customHeight="1" x14ac:dyDescent="0.2">
      <c r="A329" s="5" t="s">
        <v>992</v>
      </c>
      <c r="B329" s="5"/>
      <c r="C329" s="5" t="s">
        <v>993</v>
      </c>
      <c r="D329" s="6" t="str">
        <f t="shared" si="71"/>
        <v>Click HGNC</v>
      </c>
      <c r="E329" s="7">
        <v>300697</v>
      </c>
      <c r="F329" s="6" t="str">
        <f t="shared" si="70"/>
        <v>Click OMIM</v>
      </c>
      <c r="G329" s="7" t="s">
        <v>994</v>
      </c>
      <c r="H329" s="5" t="s">
        <v>21</v>
      </c>
      <c r="I329" s="5"/>
      <c r="J329" s="5"/>
      <c r="K329" s="5" t="s">
        <v>22</v>
      </c>
      <c r="L329" s="5" t="s">
        <v>22</v>
      </c>
      <c r="M329" s="5"/>
      <c r="N329" s="5"/>
      <c r="O329" s="5"/>
      <c r="P329" s="5"/>
      <c r="Q329" s="5"/>
      <c r="R329" s="9"/>
      <c r="S329" s="1" t="str">
        <f t="shared" si="72"/>
        <v/>
      </c>
      <c r="T329" s="1" t="str">
        <f t="shared" si="73"/>
        <v/>
      </c>
      <c r="U329" s="1" t="str">
        <f t="shared" si="74"/>
        <v>NonSyndrRetard;</v>
      </c>
      <c r="V329" s="1" t="str">
        <f t="shared" si="75"/>
        <v>SyndrRetard;</v>
      </c>
      <c r="W329" s="1" t="str">
        <f t="shared" si="76"/>
        <v/>
      </c>
      <c r="X329" s="1" t="str">
        <f t="shared" si="77"/>
        <v/>
      </c>
      <c r="Y329" s="1" t="str">
        <f t="shared" si="78"/>
        <v/>
      </c>
      <c r="Z329" s="1" t="str">
        <f t="shared" si="79"/>
        <v/>
      </c>
      <c r="AA329" s="1" t="str">
        <f t="shared" si="80"/>
        <v/>
      </c>
      <c r="AB329" s="1" t="str">
        <f t="shared" si="81"/>
        <v/>
      </c>
      <c r="AC329" s="1" t="str">
        <f t="shared" si="82"/>
        <v>Gene:HUWE1&amp;HGNC:30892&amp;OMIM:300697&amp;UserInfo:Mental retardation, X-linked syndromic, Turner type&amp;UserType:NonSyndrRetard;SyndrRetard;</v>
      </c>
      <c r="AD329" s="1" t="str">
        <f t="shared" si="83"/>
        <v>NonSyndrRetard;SyndrRetard;</v>
      </c>
    </row>
    <row r="330" spans="1:30" ht="12" customHeight="1" x14ac:dyDescent="0.2">
      <c r="A330" s="5" t="s">
        <v>995</v>
      </c>
      <c r="B330" s="5"/>
      <c r="C330" s="5" t="s">
        <v>996</v>
      </c>
      <c r="D330" s="6" t="str">
        <f t="shared" si="71"/>
        <v>Click HGNC</v>
      </c>
      <c r="E330" s="7">
        <v>300823</v>
      </c>
      <c r="F330" s="6" t="str">
        <f t="shared" si="70"/>
        <v>Click OMIM</v>
      </c>
      <c r="G330" s="7" t="s">
        <v>997</v>
      </c>
      <c r="H330" s="5" t="s">
        <v>21</v>
      </c>
      <c r="I330" s="5"/>
      <c r="J330" s="5"/>
      <c r="K330" s="5"/>
      <c r="L330" s="8" t="s">
        <v>29</v>
      </c>
      <c r="M330" s="5"/>
      <c r="N330" s="5"/>
      <c r="O330" s="5" t="s">
        <v>22</v>
      </c>
      <c r="P330" s="5"/>
      <c r="Q330" s="5"/>
      <c r="R330" s="9"/>
      <c r="S330" s="1" t="str">
        <f t="shared" si="72"/>
        <v/>
      </c>
      <c r="T330" s="1" t="str">
        <f t="shared" si="73"/>
        <v/>
      </c>
      <c r="U330" s="1" t="str">
        <f t="shared" si="74"/>
        <v/>
      </c>
      <c r="V330" s="1" t="str">
        <f t="shared" si="75"/>
        <v>SyndrRetard;</v>
      </c>
      <c r="W330" s="1" t="str">
        <f t="shared" si="76"/>
        <v/>
      </c>
      <c r="X330" s="1" t="str">
        <f t="shared" si="77"/>
        <v/>
      </c>
      <c r="Y330" s="1" t="str">
        <f t="shared" si="78"/>
        <v>Metabolism;</v>
      </c>
      <c r="Z330" s="1" t="str">
        <f t="shared" si="79"/>
        <v/>
      </c>
      <c r="AA330" s="1" t="str">
        <f t="shared" si="80"/>
        <v/>
      </c>
      <c r="AB330" s="1" t="str">
        <f t="shared" si="81"/>
        <v/>
      </c>
      <c r="AC330" s="1" t="str">
        <f t="shared" si="82"/>
        <v>Gene:IDS&amp;HGNC:5389&amp;OMIM:300823&amp;UserInfo:Mucopolysaccharidosis II&amp;UserType:SyndrRetard;Metabolism;</v>
      </c>
      <c r="AD330" s="1" t="str">
        <f t="shared" si="83"/>
        <v>SyndrRetard;Metabolism;</v>
      </c>
    </row>
    <row r="331" spans="1:30" ht="12" customHeight="1" x14ac:dyDescent="0.2">
      <c r="A331" s="5" t="s">
        <v>998</v>
      </c>
      <c r="B331" s="5"/>
      <c r="C331" s="5" t="s">
        <v>999</v>
      </c>
      <c r="D331" s="6" t="str">
        <f t="shared" si="71"/>
        <v>Click HGNC</v>
      </c>
      <c r="E331" s="7">
        <v>252800</v>
      </c>
      <c r="F331" s="6" t="str">
        <f t="shared" si="70"/>
        <v>Click OMIM</v>
      </c>
      <c r="G331" s="7" t="s">
        <v>1000</v>
      </c>
      <c r="H331" s="5" t="s">
        <v>21</v>
      </c>
      <c r="I331" s="5"/>
      <c r="J331" s="5"/>
      <c r="K331" s="5"/>
      <c r="L331" s="8" t="s">
        <v>29</v>
      </c>
      <c r="M331" s="5"/>
      <c r="N331" s="5"/>
      <c r="O331" s="5" t="s">
        <v>22</v>
      </c>
      <c r="P331" s="5"/>
      <c r="Q331" s="5"/>
      <c r="R331" s="9"/>
      <c r="S331" s="1" t="str">
        <f t="shared" si="72"/>
        <v/>
      </c>
      <c r="T331" s="1" t="str">
        <f t="shared" si="73"/>
        <v/>
      </c>
      <c r="U331" s="1" t="str">
        <f t="shared" si="74"/>
        <v/>
      </c>
      <c r="V331" s="1" t="str">
        <f t="shared" si="75"/>
        <v>SyndrRetard;</v>
      </c>
      <c r="W331" s="1" t="str">
        <f t="shared" si="76"/>
        <v/>
      </c>
      <c r="X331" s="1" t="str">
        <f t="shared" si="77"/>
        <v/>
      </c>
      <c r="Y331" s="1" t="str">
        <f t="shared" si="78"/>
        <v>Metabolism;</v>
      </c>
      <c r="Z331" s="1" t="str">
        <f t="shared" si="79"/>
        <v/>
      </c>
      <c r="AA331" s="1" t="str">
        <f t="shared" si="80"/>
        <v/>
      </c>
      <c r="AB331" s="1" t="str">
        <f t="shared" si="81"/>
        <v/>
      </c>
      <c r="AC331" s="1" t="str">
        <f t="shared" si="82"/>
        <v>Gene:IDUA&amp;HGNC:5391&amp;OMIM:252800&amp;UserInfo:Mucopolysaccharidosis Ih ; Mucopolysaccharidosis Ih/s ; Mucopolysaccharidosis Is&amp;UserType:SyndrRetard;Metabolism;</v>
      </c>
      <c r="AD331" s="1" t="str">
        <f t="shared" si="83"/>
        <v>SyndrRetard;Metabolism;</v>
      </c>
    </row>
    <row r="332" spans="1:30" ht="12" customHeight="1" x14ac:dyDescent="0.2">
      <c r="A332" s="5" t="s">
        <v>1001</v>
      </c>
      <c r="B332" s="5"/>
      <c r="C332" s="5" t="s">
        <v>1002</v>
      </c>
      <c r="D332" s="6" t="str">
        <f t="shared" si="71"/>
        <v>Click HGNC</v>
      </c>
      <c r="E332" s="7">
        <v>609382</v>
      </c>
      <c r="F332" s="6" t="str">
        <f t="shared" si="70"/>
        <v>Click OMIM</v>
      </c>
      <c r="G332" s="7" t="s">
        <v>1003</v>
      </c>
      <c r="H332" s="5" t="s">
        <v>21</v>
      </c>
      <c r="I332" s="5"/>
      <c r="J332" s="5"/>
      <c r="K332" s="5"/>
      <c r="L332" s="5" t="s">
        <v>22</v>
      </c>
      <c r="M332" s="5"/>
      <c r="N332" s="5" t="s">
        <v>22</v>
      </c>
      <c r="O332" s="5"/>
      <c r="P332" s="5"/>
      <c r="Q332" s="5"/>
      <c r="R332" s="9"/>
      <c r="S332" s="1" t="str">
        <f t="shared" si="72"/>
        <v/>
      </c>
      <c r="T332" s="1" t="str">
        <f t="shared" si="73"/>
        <v/>
      </c>
      <c r="U332" s="1" t="str">
        <f t="shared" si="74"/>
        <v/>
      </c>
      <c r="V332" s="1" t="str">
        <f t="shared" si="75"/>
        <v>SyndrRetard;</v>
      </c>
      <c r="W332" s="1" t="str">
        <f t="shared" si="76"/>
        <v/>
      </c>
      <c r="X332" s="1" t="str">
        <f t="shared" si="77"/>
        <v>Encephalo;</v>
      </c>
      <c r="Y332" s="1" t="str">
        <f t="shared" si="78"/>
        <v/>
      </c>
      <c r="Z332" s="1" t="str">
        <f t="shared" si="79"/>
        <v/>
      </c>
      <c r="AA332" s="1" t="str">
        <f t="shared" si="80"/>
        <v/>
      </c>
      <c r="AB332" s="1" t="str">
        <f t="shared" si="81"/>
        <v/>
      </c>
      <c r="AC332" s="1" t="str">
        <f t="shared" si="82"/>
        <v>Gene:IER3IP1&amp;HGNC:18550&amp;OMIM:609382&amp;UserInfo:Microcephaly, epilepsy, and diabetes syndrome&amp;UserType:SyndrRetard;Encephalo;</v>
      </c>
      <c r="AD332" s="1" t="str">
        <f t="shared" si="83"/>
        <v>SyndrRetard;Encephalo;</v>
      </c>
    </row>
    <row r="333" spans="1:30" ht="12" customHeight="1" x14ac:dyDescent="0.2">
      <c r="A333" s="5" t="s">
        <v>1004</v>
      </c>
      <c r="B333" s="5"/>
      <c r="C333" s="5" t="s">
        <v>1005</v>
      </c>
      <c r="D333" s="6" t="str">
        <f t="shared" si="71"/>
        <v>Click HGNC</v>
      </c>
      <c r="E333" s="7">
        <v>607386</v>
      </c>
      <c r="F333" s="6" t="str">
        <f t="shared" si="70"/>
        <v>Click OMIM</v>
      </c>
      <c r="G333" s="7" t="s">
        <v>1006</v>
      </c>
      <c r="H333" s="5" t="s">
        <v>21</v>
      </c>
      <c r="I333" s="5"/>
      <c r="J333" s="5"/>
      <c r="K333" s="5"/>
      <c r="L333" s="5" t="s">
        <v>22</v>
      </c>
      <c r="M333" s="5"/>
      <c r="N333" s="5"/>
      <c r="O333" s="5"/>
      <c r="P333" s="5" t="s">
        <v>22</v>
      </c>
      <c r="Q333" s="5"/>
      <c r="R333" s="9"/>
      <c r="S333" s="1" t="str">
        <f t="shared" si="72"/>
        <v/>
      </c>
      <c r="T333" s="1" t="str">
        <f t="shared" si="73"/>
        <v/>
      </c>
      <c r="U333" s="1" t="str">
        <f t="shared" si="74"/>
        <v/>
      </c>
      <c r="V333" s="1" t="str">
        <f t="shared" si="75"/>
        <v>SyndrRetard;</v>
      </c>
      <c r="W333" s="1" t="str">
        <f t="shared" si="76"/>
        <v/>
      </c>
      <c r="X333" s="1" t="str">
        <f t="shared" si="77"/>
        <v/>
      </c>
      <c r="Y333" s="1" t="str">
        <f t="shared" si="78"/>
        <v/>
      </c>
      <c r="Z333" s="1" t="str">
        <f t="shared" si="79"/>
        <v>NonRetardButSyndr;</v>
      </c>
      <c r="AA333" s="1" t="str">
        <f t="shared" si="80"/>
        <v/>
      </c>
      <c r="AB333" s="1" t="str">
        <f t="shared" si="81"/>
        <v/>
      </c>
      <c r="AC333" s="1" t="str">
        <f t="shared" si="82"/>
        <v>Gene:IFT172&amp;HGNC:30391&amp;OMIM:607386&amp;UserInfo:Retinitis pigmentosa 71 ; Short-rib thoracic dysplasia 10 with or without polydactyly&amp;UserType:SyndrRetard;NonRetardButSyndr;</v>
      </c>
      <c r="AD333" s="1" t="str">
        <f t="shared" si="83"/>
        <v>SyndrRetard;NonRetardButSyndr;</v>
      </c>
    </row>
    <row r="334" spans="1:30" ht="12" customHeight="1" x14ac:dyDescent="0.2">
      <c r="A334" s="5" t="s">
        <v>1007</v>
      </c>
      <c r="B334" s="5"/>
      <c r="C334" s="5" t="s">
        <v>1008</v>
      </c>
      <c r="D334" s="6" t="str">
        <f t="shared" si="71"/>
        <v>Click HGNC</v>
      </c>
      <c r="E334" s="7">
        <v>300139</v>
      </c>
      <c r="F334" s="6" t="str">
        <f t="shared" si="70"/>
        <v>Click OMIM</v>
      </c>
      <c r="G334" s="7" t="s">
        <v>1009</v>
      </c>
      <c r="H334" s="5" t="s">
        <v>21</v>
      </c>
      <c r="I334" s="5"/>
      <c r="J334" s="5"/>
      <c r="K334" s="5"/>
      <c r="L334" s="5" t="s">
        <v>22</v>
      </c>
      <c r="M334" s="5" t="s">
        <v>22</v>
      </c>
      <c r="N334" s="5"/>
      <c r="O334" s="5"/>
      <c r="P334" s="5"/>
      <c r="Q334" s="5"/>
      <c r="R334" s="9"/>
      <c r="S334" s="1" t="str">
        <f t="shared" si="72"/>
        <v/>
      </c>
      <c r="T334" s="1" t="str">
        <f t="shared" si="73"/>
        <v/>
      </c>
      <c r="U334" s="1" t="str">
        <f t="shared" si="74"/>
        <v/>
      </c>
      <c r="V334" s="1" t="str">
        <f t="shared" si="75"/>
        <v>SyndrRetard;</v>
      </c>
      <c r="W334" s="1" t="str">
        <f t="shared" si="76"/>
        <v>RetardPlusCerebAbnorm;</v>
      </c>
      <c r="X334" s="1" t="str">
        <f t="shared" si="77"/>
        <v/>
      </c>
      <c r="Y334" s="1" t="str">
        <f t="shared" si="78"/>
        <v/>
      </c>
      <c r="Z334" s="1" t="str">
        <f t="shared" si="79"/>
        <v/>
      </c>
      <c r="AA334" s="1" t="str">
        <f t="shared" si="80"/>
        <v/>
      </c>
      <c r="AB334" s="1" t="str">
        <f t="shared" si="81"/>
        <v/>
      </c>
      <c r="AC334" s="1" t="str">
        <f t="shared" si="82"/>
        <v>Gene:IGBP1&amp;HGNC:5461&amp;OMIM:300139&amp;UserInfo:Corpus callosum, agenesis of, with mental retardation, ocular coloboma and micrognathia&amp;UserType:SyndrRetard;RetardPlusCerebAbnorm;</v>
      </c>
      <c r="AD334" s="1" t="str">
        <f t="shared" si="83"/>
        <v>SyndrRetard;RetardPlusCerebAbnorm;</v>
      </c>
    </row>
    <row r="335" spans="1:30" ht="12" customHeight="1" x14ac:dyDescent="0.2">
      <c r="A335" s="5" t="s">
        <v>1010</v>
      </c>
      <c r="B335" s="5"/>
      <c r="C335" s="5" t="s">
        <v>1011</v>
      </c>
      <c r="D335" s="6" t="str">
        <f t="shared" si="71"/>
        <v>Click HGNC</v>
      </c>
      <c r="E335" s="7">
        <v>147440</v>
      </c>
      <c r="F335" s="6" t="str">
        <f t="shared" si="70"/>
        <v>Click OMIM</v>
      </c>
      <c r="G335" s="7" t="s">
        <v>1012</v>
      </c>
      <c r="H335" s="5" t="s">
        <v>21</v>
      </c>
      <c r="I335" s="5"/>
      <c r="J335" s="5"/>
      <c r="K335" s="5"/>
      <c r="L335" s="5" t="s">
        <v>22</v>
      </c>
      <c r="M335" s="5"/>
      <c r="N335" s="5"/>
      <c r="O335" s="5"/>
      <c r="P335" s="5" t="s">
        <v>22</v>
      </c>
      <c r="Q335" s="5"/>
      <c r="R335" s="9"/>
      <c r="S335" s="1" t="str">
        <f t="shared" si="72"/>
        <v/>
      </c>
      <c r="T335" s="1" t="str">
        <f t="shared" si="73"/>
        <v/>
      </c>
      <c r="U335" s="1" t="str">
        <f t="shared" si="74"/>
        <v/>
      </c>
      <c r="V335" s="1" t="str">
        <f t="shared" si="75"/>
        <v>SyndrRetard;</v>
      </c>
      <c r="W335" s="1" t="str">
        <f t="shared" si="76"/>
        <v/>
      </c>
      <c r="X335" s="1" t="str">
        <f t="shared" si="77"/>
        <v/>
      </c>
      <c r="Y335" s="1" t="str">
        <f t="shared" si="78"/>
        <v/>
      </c>
      <c r="Z335" s="1" t="str">
        <f t="shared" si="79"/>
        <v>NonRetardButSyndr;</v>
      </c>
      <c r="AA335" s="1" t="str">
        <f t="shared" si="80"/>
        <v/>
      </c>
      <c r="AB335" s="1" t="str">
        <f t="shared" si="81"/>
        <v/>
      </c>
      <c r="AC335" s="1" t="str">
        <f t="shared" si="82"/>
        <v>Gene:IGF1&amp;HGNC:5464&amp;OMIM:147440&amp;UserInfo:Growth retardation with deafness and mental retardation due to IGF1 deficiency&amp;UserType:SyndrRetard;NonRetardButSyndr;</v>
      </c>
      <c r="AD335" s="1" t="str">
        <f t="shared" si="83"/>
        <v>SyndrRetard;NonRetardButSyndr;</v>
      </c>
    </row>
    <row r="336" spans="1:30" ht="12" customHeight="1" x14ac:dyDescent="0.2">
      <c r="A336" s="5" t="s">
        <v>1013</v>
      </c>
      <c r="B336" s="5"/>
      <c r="C336" s="5" t="s">
        <v>1014</v>
      </c>
      <c r="D336" s="6" t="str">
        <f t="shared" si="71"/>
        <v>Click HGNC</v>
      </c>
      <c r="E336" s="7">
        <v>147370</v>
      </c>
      <c r="F336" s="6" t="str">
        <f t="shared" si="70"/>
        <v>Click OMIM</v>
      </c>
      <c r="G336" s="7" t="s">
        <v>1015</v>
      </c>
      <c r="H336" s="5"/>
      <c r="I336" s="5"/>
      <c r="J336" s="5"/>
      <c r="K336" s="5"/>
      <c r="L336" s="5" t="s">
        <v>22</v>
      </c>
      <c r="M336" s="5" t="s">
        <v>22</v>
      </c>
      <c r="N336" s="5"/>
      <c r="O336" s="5"/>
      <c r="P336" s="5"/>
      <c r="Q336" s="5"/>
      <c r="R336" s="9"/>
      <c r="S336" s="1" t="str">
        <f t="shared" si="72"/>
        <v/>
      </c>
      <c r="T336" s="1" t="str">
        <f t="shared" si="73"/>
        <v/>
      </c>
      <c r="U336" s="1" t="str">
        <f t="shared" si="74"/>
        <v/>
      </c>
      <c r="V336" s="1" t="str">
        <f t="shared" si="75"/>
        <v>SyndrRetard;</v>
      </c>
      <c r="W336" s="1" t="str">
        <f t="shared" si="76"/>
        <v>RetardPlusCerebAbnorm;</v>
      </c>
      <c r="X336" s="1" t="str">
        <f t="shared" si="77"/>
        <v/>
      </c>
      <c r="Y336" s="1" t="str">
        <f t="shared" si="78"/>
        <v/>
      </c>
      <c r="Z336" s="1" t="str">
        <f t="shared" si="79"/>
        <v/>
      </c>
      <c r="AA336" s="1" t="str">
        <f t="shared" si="80"/>
        <v/>
      </c>
      <c r="AB336" s="1" t="str">
        <f t="shared" si="81"/>
        <v/>
      </c>
      <c r="AC336" s="1" t="str">
        <f t="shared" si="82"/>
        <v>Gene:IGF1R&amp;HGNC:5465&amp;OMIM:147370&amp;UserInfo:Insulin-like growth factor I, resistance to&amp;UserType:SyndrRetard;RetardPlusCerebAbnorm;</v>
      </c>
      <c r="AD336" s="1" t="str">
        <f t="shared" si="83"/>
        <v>SyndrRetard;RetardPlusCerebAbnorm;</v>
      </c>
    </row>
    <row r="337" spans="1:30" ht="12" customHeight="1" x14ac:dyDescent="0.2">
      <c r="A337" s="5" t="s">
        <v>1016</v>
      </c>
      <c r="B337" s="5"/>
      <c r="C337" s="5" t="s">
        <v>1017</v>
      </c>
      <c r="D337" s="6" t="str">
        <f t="shared" si="71"/>
        <v>Click HGNC</v>
      </c>
      <c r="E337" s="7">
        <v>300248</v>
      </c>
      <c r="F337" s="6" t="str">
        <f t="shared" si="70"/>
        <v>Click OMIM</v>
      </c>
      <c r="G337" s="7" t="s">
        <v>1018</v>
      </c>
      <c r="H337" s="5" t="s">
        <v>21</v>
      </c>
      <c r="I337" s="5"/>
      <c r="J337" s="5"/>
      <c r="K337" s="5"/>
      <c r="L337" s="5" t="s">
        <v>22</v>
      </c>
      <c r="M337" s="5"/>
      <c r="N337" s="5"/>
      <c r="O337" s="5"/>
      <c r="P337" s="5" t="s">
        <v>22</v>
      </c>
      <c r="Q337" s="5"/>
      <c r="R337" s="9"/>
      <c r="S337" s="1" t="str">
        <f t="shared" si="72"/>
        <v/>
      </c>
      <c r="T337" s="1" t="str">
        <f t="shared" si="73"/>
        <v/>
      </c>
      <c r="U337" s="1" t="str">
        <f t="shared" si="74"/>
        <v/>
      </c>
      <c r="V337" s="1" t="str">
        <f t="shared" si="75"/>
        <v>SyndrRetard;</v>
      </c>
      <c r="W337" s="1" t="str">
        <f t="shared" si="76"/>
        <v/>
      </c>
      <c r="X337" s="1" t="str">
        <f t="shared" si="77"/>
        <v/>
      </c>
      <c r="Y337" s="1" t="str">
        <f t="shared" si="78"/>
        <v/>
      </c>
      <c r="Z337" s="1" t="str">
        <f t="shared" si="79"/>
        <v>NonRetardButSyndr;</v>
      </c>
      <c r="AA337" s="1" t="str">
        <f t="shared" si="80"/>
        <v/>
      </c>
      <c r="AB337" s="1" t="str">
        <f t="shared" si="81"/>
        <v/>
      </c>
      <c r="AC337" s="1" t="str">
        <f t="shared" si="82"/>
        <v>Gene:IKBKG&amp;HGNC:5961&amp;OMIM:300248&amp;UserInfo:Ectodermal dysplasia, hypohidrotic, with immune deficiency ; Ectodermal, dysplasia, anhidrotic, lymphedema and immunodeficiency ; Immunodeficiency 33 ; Immunodeficiency, isolated ; Incontinentia pigmenti ; Invasive pneumococcal disease, recurrent isolated, 2&amp;UserType:SyndrRetard;NonRetardButSyndr;</v>
      </c>
      <c r="AD337" s="1" t="str">
        <f t="shared" si="83"/>
        <v>SyndrRetard;NonRetardButSyndr;</v>
      </c>
    </row>
    <row r="338" spans="1:30" ht="12" customHeight="1" x14ac:dyDescent="0.2">
      <c r="A338" s="5" t="s">
        <v>1019</v>
      </c>
      <c r="B338" s="5"/>
      <c r="C338" s="5" t="s">
        <v>1020</v>
      </c>
      <c r="D338" s="6" t="str">
        <f t="shared" si="71"/>
        <v>Click HGNC</v>
      </c>
      <c r="E338" s="7">
        <v>300206</v>
      </c>
      <c r="F338" s="6" t="str">
        <f t="shared" si="70"/>
        <v>Click OMIM</v>
      </c>
      <c r="G338" s="7" t="s">
        <v>1021</v>
      </c>
      <c r="H338" s="5" t="s">
        <v>283</v>
      </c>
      <c r="I338" s="5"/>
      <c r="J338" s="5"/>
      <c r="K338" s="5" t="s">
        <v>22</v>
      </c>
      <c r="L338" s="5"/>
      <c r="M338" s="5"/>
      <c r="N338" s="5"/>
      <c r="O338" s="5"/>
      <c r="P338" s="5"/>
      <c r="Q338" s="5"/>
      <c r="R338" s="9"/>
      <c r="S338" s="1" t="str">
        <f t="shared" si="72"/>
        <v/>
      </c>
      <c r="T338" s="1" t="str">
        <f t="shared" si="73"/>
        <v/>
      </c>
      <c r="U338" s="1" t="str">
        <f t="shared" si="74"/>
        <v>NonSyndrRetard;</v>
      </c>
      <c r="V338" s="1" t="str">
        <f t="shared" si="75"/>
        <v/>
      </c>
      <c r="W338" s="1" t="str">
        <f t="shared" si="76"/>
        <v/>
      </c>
      <c r="X338" s="1" t="str">
        <f t="shared" si="77"/>
        <v/>
      </c>
      <c r="Y338" s="1" t="str">
        <f t="shared" si="78"/>
        <v/>
      </c>
      <c r="Z338" s="1" t="str">
        <f t="shared" si="79"/>
        <v/>
      </c>
      <c r="AA338" s="1" t="str">
        <f t="shared" si="80"/>
        <v/>
      </c>
      <c r="AB338" s="1" t="str">
        <f t="shared" si="81"/>
        <v/>
      </c>
      <c r="AC338" s="1" t="str">
        <f t="shared" si="82"/>
        <v>Gene:IL1RAPL1&amp;HGNC:5996&amp;OMIM:300206&amp;UserInfo:Mental retardation, X-linked 21/34&amp;UserType:NonSyndrRetard;</v>
      </c>
      <c r="AD338" s="1" t="str">
        <f t="shared" si="83"/>
        <v>NonSyndrRetard;</v>
      </c>
    </row>
    <row r="339" spans="1:30" ht="12" customHeight="1" x14ac:dyDescent="0.2">
      <c r="A339" s="5" t="s">
        <v>1022</v>
      </c>
      <c r="B339" s="5"/>
      <c r="C339" s="5" t="s">
        <v>1023</v>
      </c>
      <c r="D339" s="6" t="str">
        <f t="shared" si="71"/>
        <v>Click HGNC</v>
      </c>
      <c r="E339" s="7">
        <v>613037</v>
      </c>
      <c r="F339" s="6" t="str">
        <f t="shared" si="70"/>
        <v>Click OMIM</v>
      </c>
      <c r="G339" s="7" t="s">
        <v>1024</v>
      </c>
      <c r="H339" s="5" t="s">
        <v>283</v>
      </c>
      <c r="I339" s="5"/>
      <c r="J339" s="5"/>
      <c r="K339" s="5"/>
      <c r="L339" s="5" t="s">
        <v>22</v>
      </c>
      <c r="M339" s="5" t="s">
        <v>22</v>
      </c>
      <c r="N339" s="5"/>
      <c r="O339" s="5"/>
      <c r="P339" s="5"/>
      <c r="Q339" s="5"/>
      <c r="R339" s="9"/>
      <c r="S339" s="1" t="str">
        <f t="shared" si="72"/>
        <v/>
      </c>
      <c r="T339" s="1" t="str">
        <f t="shared" si="73"/>
        <v/>
      </c>
      <c r="U339" s="1" t="str">
        <f t="shared" si="74"/>
        <v/>
      </c>
      <c r="V339" s="1" t="str">
        <f t="shared" si="75"/>
        <v>SyndrRetard;</v>
      </c>
      <c r="W339" s="1" t="str">
        <f t="shared" si="76"/>
        <v>RetardPlusCerebAbnorm;</v>
      </c>
      <c r="X339" s="1" t="str">
        <f t="shared" si="77"/>
        <v/>
      </c>
      <c r="Y339" s="1" t="str">
        <f t="shared" si="78"/>
        <v/>
      </c>
      <c r="Z339" s="1" t="str">
        <f t="shared" si="79"/>
        <v/>
      </c>
      <c r="AA339" s="1" t="str">
        <f t="shared" si="80"/>
        <v/>
      </c>
      <c r="AB339" s="1" t="str">
        <f t="shared" si="81"/>
        <v/>
      </c>
      <c r="AC339" s="1" t="str">
        <f t="shared" si="82"/>
        <v>Gene:INPP5E&amp;HGNC:21474&amp;OMIM:613037&amp;UserInfo:Joubert syndrome 1 ; Mental retardation, truncal obesity, retinal dystrophy, and micropenis&amp;UserType:SyndrRetard;RetardPlusCerebAbnorm;</v>
      </c>
      <c r="AD339" s="1" t="str">
        <f t="shared" si="83"/>
        <v>SyndrRetard;RetardPlusCerebAbnorm;</v>
      </c>
    </row>
    <row r="340" spans="1:30" ht="12" customHeight="1" x14ac:dyDescent="0.2">
      <c r="A340" s="5" t="s">
        <v>1025</v>
      </c>
      <c r="B340" s="5"/>
      <c r="C340" s="5" t="s">
        <v>1026</v>
      </c>
      <c r="D340" s="6" t="str">
        <f t="shared" si="71"/>
        <v>Click HGNC</v>
      </c>
      <c r="E340" s="7">
        <v>300522</v>
      </c>
      <c r="F340" s="6" t="str">
        <f t="shared" si="70"/>
        <v>Click OMIM</v>
      </c>
      <c r="G340" s="7" t="s">
        <v>1027</v>
      </c>
      <c r="H340" s="5" t="s">
        <v>21</v>
      </c>
      <c r="I340" s="5"/>
      <c r="J340" s="5"/>
      <c r="K340" s="5" t="s">
        <v>22</v>
      </c>
      <c r="L340" s="5" t="s">
        <v>22</v>
      </c>
      <c r="M340" s="5"/>
      <c r="N340" s="5"/>
      <c r="O340" s="5"/>
      <c r="P340" s="5"/>
      <c r="Q340" s="5"/>
      <c r="R340" s="9"/>
      <c r="S340" s="1" t="str">
        <f t="shared" si="72"/>
        <v/>
      </c>
      <c r="T340" s="1" t="str">
        <f t="shared" si="73"/>
        <v/>
      </c>
      <c r="U340" s="1" t="str">
        <f t="shared" si="74"/>
        <v>NonSyndrRetard;</v>
      </c>
      <c r="V340" s="1" t="str">
        <f t="shared" si="75"/>
        <v>SyndrRetard;</v>
      </c>
      <c r="W340" s="1" t="str">
        <f t="shared" si="76"/>
        <v/>
      </c>
      <c r="X340" s="1" t="str">
        <f t="shared" si="77"/>
        <v/>
      </c>
      <c r="Y340" s="1" t="str">
        <f t="shared" si="78"/>
        <v/>
      </c>
      <c r="Z340" s="1" t="str">
        <f t="shared" si="79"/>
        <v/>
      </c>
      <c r="AA340" s="1" t="str">
        <f t="shared" si="80"/>
        <v/>
      </c>
      <c r="AB340" s="1" t="str">
        <f t="shared" si="81"/>
        <v/>
      </c>
      <c r="AC340" s="1" t="str">
        <f t="shared" si="82"/>
        <v>Gene:IQSEC2&amp;HGNC:29059&amp;OMIM:300522&amp;UserInfo:Mental retardation, X-linked 1/78&amp;UserType:NonSyndrRetard;SyndrRetard;</v>
      </c>
      <c r="AD340" s="1" t="str">
        <f t="shared" si="83"/>
        <v>NonSyndrRetard;SyndrRetard;</v>
      </c>
    </row>
    <row r="341" spans="1:30" ht="12" customHeight="1" x14ac:dyDescent="0.2">
      <c r="A341" s="5" t="s">
        <v>1028</v>
      </c>
      <c r="B341" s="5"/>
      <c r="C341" s="5" t="s">
        <v>1029</v>
      </c>
      <c r="D341" s="6" t="str">
        <f t="shared" si="71"/>
        <v>Click HGNC</v>
      </c>
      <c r="E341" s="7">
        <v>614631</v>
      </c>
      <c r="F341" s="6" t="str">
        <f t="shared" si="70"/>
        <v>Click OMIM</v>
      </c>
      <c r="G341" s="7" t="s">
        <v>1030</v>
      </c>
      <c r="H341" s="5" t="s">
        <v>21</v>
      </c>
      <c r="I341" s="5"/>
      <c r="J341" s="5"/>
      <c r="K341" s="5"/>
      <c r="L341" s="5" t="s">
        <v>22</v>
      </c>
      <c r="M341" s="5" t="s">
        <v>22</v>
      </c>
      <c r="N341" s="5"/>
      <c r="O341" s="5"/>
      <c r="P341" s="5"/>
      <c r="Q341" s="5"/>
      <c r="R341" s="9" t="s">
        <v>22</v>
      </c>
      <c r="S341" s="1" t="str">
        <f t="shared" si="72"/>
        <v/>
      </c>
      <c r="T341" s="1" t="str">
        <f t="shared" si="73"/>
        <v/>
      </c>
      <c r="U341" s="1" t="str">
        <f t="shared" si="74"/>
        <v/>
      </c>
      <c r="V341" s="1" t="str">
        <f t="shared" si="75"/>
        <v>SyndrRetard;</v>
      </c>
      <c r="W341" s="1" t="str">
        <f t="shared" si="76"/>
        <v>RetardPlusCerebAbnorm;</v>
      </c>
      <c r="X341" s="1" t="str">
        <f t="shared" si="77"/>
        <v/>
      </c>
      <c r="Y341" s="1" t="str">
        <f t="shared" si="78"/>
        <v/>
      </c>
      <c r="Z341" s="1" t="str">
        <f t="shared" si="79"/>
        <v/>
      </c>
      <c r="AA341" s="1" t="str">
        <f t="shared" si="80"/>
        <v/>
      </c>
      <c r="AB341" s="1" t="str">
        <f t="shared" si="81"/>
        <v>Neuro;</v>
      </c>
      <c r="AC341" s="1" t="str">
        <f t="shared" si="82"/>
        <v>Gene:ISPD&amp;HGNC:37276&amp;OMIM:614631&amp;UserInfo:Muscular dystrophy-dystroglycanopathy (congenital with brain and eye anomalies), type A, 7 ; Muscular dystrophy-dystroglycanopathy (limb-girdle), type C, 7&amp;UserType:SyndrRetard;RetardPlusCerebAbnorm;Neuro;</v>
      </c>
      <c r="AD341" s="1" t="str">
        <f t="shared" si="83"/>
        <v>SyndrRetard;RetardPlusCerebAbnorm;Neuro;</v>
      </c>
    </row>
    <row r="342" spans="1:30" ht="12" customHeight="1" x14ac:dyDescent="0.2">
      <c r="A342" s="5" t="s">
        <v>1031</v>
      </c>
      <c r="B342" s="5"/>
      <c r="C342" s="5" t="s">
        <v>1032</v>
      </c>
      <c r="D342" s="6" t="str">
        <f t="shared" si="71"/>
        <v>Click HGNC</v>
      </c>
      <c r="E342" s="7">
        <v>147265</v>
      </c>
      <c r="F342" s="6" t="str">
        <f t="shared" si="70"/>
        <v>Click OMIM</v>
      </c>
      <c r="G342" s="7" t="s">
        <v>1033</v>
      </c>
      <c r="H342" s="5" t="s">
        <v>21</v>
      </c>
      <c r="I342" s="5"/>
      <c r="J342" s="5"/>
      <c r="K342" s="5"/>
      <c r="L342" s="5" t="s">
        <v>22</v>
      </c>
      <c r="M342" s="5" t="s">
        <v>22</v>
      </c>
      <c r="N342" s="5"/>
      <c r="O342" s="5"/>
      <c r="P342" s="5"/>
      <c r="Q342" s="5"/>
      <c r="R342" s="9" t="s">
        <v>22</v>
      </c>
      <c r="S342" s="1" t="str">
        <f t="shared" si="72"/>
        <v/>
      </c>
      <c r="T342" s="1" t="str">
        <f t="shared" si="73"/>
        <v/>
      </c>
      <c r="U342" s="1" t="str">
        <f t="shared" si="74"/>
        <v/>
      </c>
      <c r="V342" s="1" t="str">
        <f t="shared" si="75"/>
        <v>SyndrRetard;</v>
      </c>
      <c r="W342" s="1" t="str">
        <f t="shared" si="76"/>
        <v>RetardPlusCerebAbnorm;</v>
      </c>
      <c r="X342" s="1" t="str">
        <f t="shared" si="77"/>
        <v/>
      </c>
      <c r="Y342" s="1" t="str">
        <f t="shared" si="78"/>
        <v/>
      </c>
      <c r="Z342" s="1" t="str">
        <f t="shared" si="79"/>
        <v/>
      </c>
      <c r="AA342" s="1" t="str">
        <f t="shared" si="80"/>
        <v/>
      </c>
      <c r="AB342" s="1" t="str">
        <f t="shared" si="81"/>
        <v>Neuro;</v>
      </c>
      <c r="AC342" s="1" t="str">
        <f t="shared" si="82"/>
        <v>Gene:ITPR1&amp;HGNC:6180&amp;OMIM:147265&amp;UserInfo:Gillespie syndrome ; Spinocerebellar ataxia 15 ; Spinocerebellar ataxia 29, congenital nonprogressive&amp;UserType:SyndrRetard;RetardPlusCerebAbnorm;Neuro;</v>
      </c>
      <c r="AD342" s="1" t="str">
        <f t="shared" si="83"/>
        <v>SyndrRetard;RetardPlusCerebAbnorm;Neuro;</v>
      </c>
    </row>
    <row r="343" spans="1:30" ht="12" customHeight="1" x14ac:dyDescent="0.2">
      <c r="A343" s="12" t="s">
        <v>1034</v>
      </c>
      <c r="B343" s="12"/>
      <c r="C343" s="5" t="s">
        <v>1035</v>
      </c>
      <c r="D343" s="6" t="str">
        <f t="shared" si="71"/>
        <v>Click HGNC</v>
      </c>
      <c r="E343" s="7">
        <v>607036</v>
      </c>
      <c r="F343" s="6" t="str">
        <f t="shared" si="70"/>
        <v>Click OMIM</v>
      </c>
      <c r="G343" s="7" t="s">
        <v>1036</v>
      </c>
      <c r="H343" s="5"/>
      <c r="I343" s="5"/>
      <c r="J343" s="5"/>
      <c r="K343" s="8" t="s">
        <v>29</v>
      </c>
      <c r="L343" s="5"/>
      <c r="M343" s="5"/>
      <c r="N343" s="5"/>
      <c r="O343" s="5" t="s">
        <v>22</v>
      </c>
      <c r="P343" s="5"/>
      <c r="Q343" s="5"/>
      <c r="R343" s="9"/>
      <c r="S343" s="1" t="str">
        <f t="shared" si="72"/>
        <v/>
      </c>
      <c r="T343" s="1" t="str">
        <f t="shared" si="73"/>
        <v/>
      </c>
      <c r="U343" s="1" t="str">
        <f t="shared" si="74"/>
        <v>NonSyndrRetard;</v>
      </c>
      <c r="V343" s="1" t="str">
        <f t="shared" si="75"/>
        <v/>
      </c>
      <c r="W343" s="1" t="str">
        <f t="shared" si="76"/>
        <v/>
      </c>
      <c r="X343" s="1" t="str">
        <f t="shared" si="77"/>
        <v/>
      </c>
      <c r="Y343" s="1" t="str">
        <f t="shared" si="78"/>
        <v>Metabolism;</v>
      </c>
      <c r="Z343" s="1" t="str">
        <f t="shared" si="79"/>
        <v/>
      </c>
      <c r="AA343" s="1" t="str">
        <f t="shared" si="80"/>
        <v/>
      </c>
      <c r="AB343" s="1" t="str">
        <f t="shared" si="81"/>
        <v/>
      </c>
      <c r="AC343" s="1" t="str">
        <f t="shared" si="82"/>
        <v>Gene:IVD&amp;HGNC:6186&amp;OMIM:607036&amp;UserInfo:Isovaleric acidemia&amp;UserType:NonSyndrRetard;Metabolism;</v>
      </c>
      <c r="AD343" s="1" t="str">
        <f t="shared" si="83"/>
        <v>NonSyndrRetard;Metabolism;</v>
      </c>
    </row>
    <row r="344" spans="1:30" ht="12" customHeight="1" x14ac:dyDescent="0.2">
      <c r="A344" s="5" t="s">
        <v>1037</v>
      </c>
      <c r="B344" s="5"/>
      <c r="C344" s="5" t="s">
        <v>1038</v>
      </c>
      <c r="D344" s="6" t="str">
        <f t="shared" si="71"/>
        <v>Click HGNC</v>
      </c>
      <c r="E344" s="7">
        <v>601920</v>
      </c>
      <c r="F344" s="6" t="str">
        <f t="shared" si="70"/>
        <v>Click OMIM</v>
      </c>
      <c r="G344" s="7" t="s">
        <v>1039</v>
      </c>
      <c r="H344" s="5" t="s">
        <v>21</v>
      </c>
      <c r="I344" s="5"/>
      <c r="J344" s="5"/>
      <c r="K344" s="5"/>
      <c r="L344" s="5" t="s">
        <v>22</v>
      </c>
      <c r="M344" s="5"/>
      <c r="N344" s="5"/>
      <c r="O344" s="5"/>
      <c r="P344" s="5" t="s">
        <v>22</v>
      </c>
      <c r="Q344" s="5"/>
      <c r="R344" s="9"/>
      <c r="S344" s="1" t="str">
        <f t="shared" si="72"/>
        <v/>
      </c>
      <c r="T344" s="1" t="str">
        <f t="shared" si="73"/>
        <v/>
      </c>
      <c r="U344" s="1" t="str">
        <f t="shared" si="74"/>
        <v/>
      </c>
      <c r="V344" s="1" t="str">
        <f t="shared" si="75"/>
        <v>SyndrRetard;</v>
      </c>
      <c r="W344" s="1" t="str">
        <f t="shared" si="76"/>
        <v/>
      </c>
      <c r="X344" s="1" t="str">
        <f t="shared" si="77"/>
        <v/>
      </c>
      <c r="Y344" s="1" t="str">
        <f t="shared" si="78"/>
        <v/>
      </c>
      <c r="Z344" s="1" t="str">
        <f t="shared" si="79"/>
        <v>NonRetardButSyndr;</v>
      </c>
      <c r="AA344" s="1" t="str">
        <f t="shared" si="80"/>
        <v/>
      </c>
      <c r="AB344" s="1" t="str">
        <f t="shared" si="81"/>
        <v/>
      </c>
      <c r="AC344" s="1" t="str">
        <f t="shared" si="82"/>
        <v>Gene:JAG1&amp;HGNC:6188&amp;OMIM:601920&amp;UserInfo:?Deafness, congenital heart defects, and posterior embryotoxon ; Alagille syndrome ; Tetralogy of Fallot&amp;UserType:SyndrRetard;NonRetardButSyndr;</v>
      </c>
      <c r="AD344" s="1" t="str">
        <f t="shared" si="83"/>
        <v>SyndrRetard;NonRetardButSyndr;</v>
      </c>
    </row>
    <row r="345" spans="1:30" ht="12" customHeight="1" x14ac:dyDescent="0.2">
      <c r="A345" s="5" t="s">
        <v>1040</v>
      </c>
      <c r="B345" s="5"/>
      <c r="C345" s="5" t="s">
        <v>1041</v>
      </c>
      <c r="D345" s="6" t="str">
        <f t="shared" si="71"/>
        <v>Click HGNC</v>
      </c>
      <c r="E345" s="7">
        <v>606871</v>
      </c>
      <c r="F345" s="6" t="str">
        <f t="shared" si="70"/>
        <v>Click OMIM</v>
      </c>
      <c r="G345" s="7" t="s">
        <v>1042</v>
      </c>
      <c r="H345" s="5" t="s">
        <v>21</v>
      </c>
      <c r="I345" s="5"/>
      <c r="J345" s="5"/>
      <c r="K345" s="5"/>
      <c r="L345" s="5" t="s">
        <v>22</v>
      </c>
      <c r="M345" s="5"/>
      <c r="N345" s="5"/>
      <c r="O345" s="5"/>
      <c r="P345" s="5"/>
      <c r="Q345" s="5"/>
      <c r="R345" s="9"/>
      <c r="S345" s="1" t="str">
        <f t="shared" si="72"/>
        <v/>
      </c>
      <c r="T345" s="1" t="str">
        <f t="shared" si="73"/>
        <v/>
      </c>
      <c r="U345" s="1" t="str">
        <f t="shared" si="74"/>
        <v/>
      </c>
      <c r="V345" s="1" t="str">
        <f t="shared" si="75"/>
        <v>SyndrRetard;</v>
      </c>
      <c r="W345" s="1" t="str">
        <f t="shared" si="76"/>
        <v/>
      </c>
      <c r="X345" s="1" t="str">
        <f t="shared" si="77"/>
        <v/>
      </c>
      <c r="Y345" s="1" t="str">
        <f t="shared" si="78"/>
        <v/>
      </c>
      <c r="Z345" s="1" t="str">
        <f t="shared" si="79"/>
        <v/>
      </c>
      <c r="AA345" s="1" t="str">
        <f t="shared" si="80"/>
        <v/>
      </c>
      <c r="AB345" s="1" t="str">
        <f t="shared" si="81"/>
        <v/>
      </c>
      <c r="AC345" s="1" t="str">
        <f t="shared" si="82"/>
        <v>Gene:JAM3&amp;HGNC:15532&amp;OMIM:606871&amp;UserInfo:Hemorrhagic destruction of the brain, subependymal calcification, and cataracts&amp;UserType:SyndrRetard;</v>
      </c>
      <c r="AD345" s="1" t="str">
        <f t="shared" si="83"/>
        <v>SyndrRetard;</v>
      </c>
    </row>
    <row r="346" spans="1:30" ht="12" customHeight="1" x14ac:dyDescent="0.2">
      <c r="A346" s="5" t="s">
        <v>1043</v>
      </c>
      <c r="B346" s="5"/>
      <c r="C346" s="5" t="s">
        <v>1044</v>
      </c>
      <c r="D346" s="6" t="str">
        <f t="shared" si="71"/>
        <v>Click HGNC</v>
      </c>
      <c r="E346" s="7">
        <v>612452</v>
      </c>
      <c r="F346" s="6" t="str">
        <f t="shared" si="70"/>
        <v>Click OMIM</v>
      </c>
      <c r="G346" s="7" t="s">
        <v>1045</v>
      </c>
      <c r="H346" s="5" t="s">
        <v>21</v>
      </c>
      <c r="I346" s="5"/>
      <c r="J346" s="5"/>
      <c r="K346" s="5" t="s">
        <v>22</v>
      </c>
      <c r="L346" s="5" t="s">
        <v>22</v>
      </c>
      <c r="M346" s="5"/>
      <c r="N346" s="5"/>
      <c r="O346" s="5"/>
      <c r="P346" s="5"/>
      <c r="Q346" s="5"/>
      <c r="R346" s="9"/>
      <c r="S346" s="1" t="str">
        <f t="shared" si="72"/>
        <v/>
      </c>
      <c r="T346" s="1" t="str">
        <f t="shared" si="73"/>
        <v/>
      </c>
      <c r="U346" s="1" t="str">
        <f t="shared" si="74"/>
        <v>NonSyndrRetard;</v>
      </c>
      <c r="V346" s="1" t="str">
        <f t="shared" si="75"/>
        <v>SyndrRetard;</v>
      </c>
      <c r="W346" s="1" t="str">
        <f t="shared" si="76"/>
        <v/>
      </c>
      <c r="X346" s="1" t="str">
        <f t="shared" si="77"/>
        <v/>
      </c>
      <c r="Y346" s="1" t="str">
        <f t="shared" si="78"/>
        <v/>
      </c>
      <c r="Z346" s="1" t="str">
        <f t="shared" si="79"/>
        <v/>
      </c>
      <c r="AA346" s="1" t="str">
        <f t="shared" si="80"/>
        <v/>
      </c>
      <c r="AB346" s="1" t="str">
        <f t="shared" si="81"/>
        <v/>
      </c>
      <c r="AC346" s="1" t="str">
        <f t="shared" si="82"/>
        <v>Gene:KANSL1&amp;HGNC:24565&amp;OMIM:612452&amp;UserInfo:Koolen-De Vries syndrome&amp;UserType:NonSyndrRetard;SyndrRetard;</v>
      </c>
      <c r="AD346" s="1" t="str">
        <f t="shared" si="83"/>
        <v>NonSyndrRetard;SyndrRetard;</v>
      </c>
    </row>
    <row r="347" spans="1:30" ht="12" customHeight="1" x14ac:dyDescent="0.2">
      <c r="A347" s="5" t="s">
        <v>1046</v>
      </c>
      <c r="B347" s="5"/>
      <c r="C347" s="5" t="s">
        <v>1047</v>
      </c>
      <c r="D347" s="6" t="str">
        <f t="shared" si="71"/>
        <v>Click HGNC</v>
      </c>
      <c r="E347" s="7">
        <v>601408</v>
      </c>
      <c r="F347" s="6" t="str">
        <f t="shared" si="70"/>
        <v>Click OMIM</v>
      </c>
      <c r="G347" s="7" t="s">
        <v>1048</v>
      </c>
      <c r="H347" s="5" t="s">
        <v>21</v>
      </c>
      <c r="I347" s="5"/>
      <c r="J347" s="5"/>
      <c r="K347" s="5" t="s">
        <v>22</v>
      </c>
      <c r="L347" s="5" t="s">
        <v>22</v>
      </c>
      <c r="M347" s="5"/>
      <c r="N347" s="5"/>
      <c r="O347" s="5"/>
      <c r="P347" s="5"/>
      <c r="Q347" s="5"/>
      <c r="R347" s="9"/>
      <c r="S347" s="1" t="str">
        <f t="shared" si="72"/>
        <v/>
      </c>
      <c r="T347" s="1" t="str">
        <f t="shared" si="73"/>
        <v/>
      </c>
      <c r="U347" s="1" t="str">
        <f t="shared" si="74"/>
        <v>NonSyndrRetard;</v>
      </c>
      <c r="V347" s="1" t="str">
        <f t="shared" si="75"/>
        <v>SyndrRetard;</v>
      </c>
      <c r="W347" s="1" t="str">
        <f t="shared" si="76"/>
        <v/>
      </c>
      <c r="X347" s="1" t="str">
        <f t="shared" si="77"/>
        <v/>
      </c>
      <c r="Y347" s="1" t="str">
        <f t="shared" si="78"/>
        <v/>
      </c>
      <c r="Z347" s="1" t="str">
        <f t="shared" si="79"/>
        <v/>
      </c>
      <c r="AA347" s="1" t="str">
        <f t="shared" si="80"/>
        <v/>
      </c>
      <c r="AB347" s="1" t="str">
        <f t="shared" si="81"/>
        <v/>
      </c>
      <c r="AC347" s="1" t="str">
        <f t="shared" si="82"/>
        <v>Gene:KAT6A&amp;HGNC:13013&amp;OMIM:601408&amp;UserInfo:Mental retardation, autosomal dominant 32&amp;UserType:NonSyndrRetard;SyndrRetard;</v>
      </c>
      <c r="AD347" s="1" t="str">
        <f t="shared" si="83"/>
        <v>NonSyndrRetard;SyndrRetard;</v>
      </c>
    </row>
    <row r="348" spans="1:30" ht="12" customHeight="1" x14ac:dyDescent="0.2">
      <c r="A348" s="5" t="s">
        <v>1049</v>
      </c>
      <c r="B348" s="5"/>
      <c r="C348" s="5" t="s">
        <v>1050</v>
      </c>
      <c r="D348" s="6" t="str">
        <f t="shared" si="71"/>
        <v>Click HGNC</v>
      </c>
      <c r="E348" s="7">
        <v>605880</v>
      </c>
      <c r="F348" s="6" t="str">
        <f t="shared" si="70"/>
        <v>Click OMIM</v>
      </c>
      <c r="G348" s="7" t="s">
        <v>1051</v>
      </c>
      <c r="H348" s="5" t="s">
        <v>21</v>
      </c>
      <c r="I348" s="5"/>
      <c r="J348" s="5"/>
      <c r="K348" s="5"/>
      <c r="L348" s="5" t="s">
        <v>22</v>
      </c>
      <c r="M348" s="5"/>
      <c r="N348" s="5"/>
      <c r="O348" s="5"/>
      <c r="P348" s="5"/>
      <c r="Q348" s="5"/>
      <c r="R348" s="9"/>
      <c r="S348" s="1" t="str">
        <f t="shared" si="72"/>
        <v/>
      </c>
      <c r="T348" s="1" t="str">
        <f t="shared" si="73"/>
        <v/>
      </c>
      <c r="U348" s="1" t="str">
        <f t="shared" si="74"/>
        <v/>
      </c>
      <c r="V348" s="1" t="str">
        <f t="shared" si="75"/>
        <v>SyndrRetard;</v>
      </c>
      <c r="W348" s="1" t="str">
        <f t="shared" si="76"/>
        <v/>
      </c>
      <c r="X348" s="1" t="str">
        <f t="shared" si="77"/>
        <v/>
      </c>
      <c r="Y348" s="1" t="str">
        <f t="shared" si="78"/>
        <v/>
      </c>
      <c r="Z348" s="1" t="str">
        <f t="shared" si="79"/>
        <v/>
      </c>
      <c r="AA348" s="1" t="str">
        <f t="shared" si="80"/>
        <v/>
      </c>
      <c r="AB348" s="1" t="str">
        <f t="shared" si="81"/>
        <v/>
      </c>
      <c r="AC348" s="1" t="str">
        <f t="shared" si="82"/>
        <v>Gene:KAT6B&amp;HGNC:17582&amp;OMIM:605880&amp;UserInfo:Genitopatellar syndrome ; SBBYSS syndrome&amp;UserType:SyndrRetard;</v>
      </c>
      <c r="AD348" s="1" t="str">
        <f t="shared" si="83"/>
        <v>SyndrRetard;</v>
      </c>
    </row>
    <row r="349" spans="1:30" ht="12" customHeight="1" x14ac:dyDescent="0.2">
      <c r="A349" s="5" t="s">
        <v>1052</v>
      </c>
      <c r="B349" s="5"/>
      <c r="C349" s="5" t="s">
        <v>1053</v>
      </c>
      <c r="D349" s="6" t="str">
        <f t="shared" si="71"/>
        <v>Click HGNC</v>
      </c>
      <c r="E349" s="7">
        <v>176264</v>
      </c>
      <c r="F349" s="6" t="str">
        <f t="shared" si="70"/>
        <v>Click OMIM</v>
      </c>
      <c r="G349" s="7" t="s">
        <v>1054</v>
      </c>
      <c r="H349" s="5" t="s">
        <v>21</v>
      </c>
      <c r="I349" s="5"/>
      <c r="J349" s="5"/>
      <c r="K349" s="5"/>
      <c r="L349" s="5" t="s">
        <v>22</v>
      </c>
      <c r="M349" s="5"/>
      <c r="N349" s="5"/>
      <c r="O349" s="5"/>
      <c r="P349" s="5"/>
      <c r="Q349" s="5"/>
      <c r="R349" s="9" t="s">
        <v>22</v>
      </c>
      <c r="S349" s="1" t="str">
        <f t="shared" si="72"/>
        <v/>
      </c>
      <c r="T349" s="1" t="str">
        <f t="shared" si="73"/>
        <v/>
      </c>
      <c r="U349" s="1" t="str">
        <f t="shared" si="74"/>
        <v/>
      </c>
      <c r="V349" s="1" t="str">
        <f t="shared" si="75"/>
        <v>SyndrRetard;</v>
      </c>
      <c r="W349" s="1" t="str">
        <f t="shared" si="76"/>
        <v/>
      </c>
      <c r="X349" s="1" t="str">
        <f t="shared" si="77"/>
        <v/>
      </c>
      <c r="Y349" s="1" t="str">
        <f t="shared" si="78"/>
        <v/>
      </c>
      <c r="Z349" s="1" t="str">
        <f t="shared" si="79"/>
        <v/>
      </c>
      <c r="AA349" s="1" t="str">
        <f t="shared" si="80"/>
        <v/>
      </c>
      <c r="AB349" s="1" t="str">
        <f t="shared" si="81"/>
        <v>Neuro;</v>
      </c>
      <c r="AC349" s="1" t="str">
        <f t="shared" si="82"/>
        <v>Gene:KCNC3&amp;HGNC:6235&amp;OMIM:176264&amp;UserInfo:Spinocerebellar ataxia 13&amp;UserType:SyndrRetard;Neuro;</v>
      </c>
      <c r="AD349" s="1" t="str">
        <f t="shared" si="83"/>
        <v>SyndrRetard;Neuro;</v>
      </c>
    </row>
    <row r="350" spans="1:30" ht="12" customHeight="1" x14ac:dyDescent="0.2">
      <c r="A350" s="5" t="s">
        <v>1055</v>
      </c>
      <c r="B350" s="5"/>
      <c r="C350" s="5" t="s">
        <v>1056</v>
      </c>
      <c r="D350" s="6" t="str">
        <f t="shared" si="71"/>
        <v>Click HGNC</v>
      </c>
      <c r="E350" s="7">
        <v>603305</v>
      </c>
      <c r="F350" s="6" t="str">
        <f t="shared" si="70"/>
        <v>Click OMIM</v>
      </c>
      <c r="G350" s="7" t="s">
        <v>1057</v>
      </c>
      <c r="H350" s="5" t="s">
        <v>21</v>
      </c>
      <c r="I350" s="5"/>
      <c r="J350" s="5"/>
      <c r="K350" s="5"/>
      <c r="L350" s="5"/>
      <c r="M350" s="5"/>
      <c r="N350" s="5"/>
      <c r="O350" s="5"/>
      <c r="P350" s="5"/>
      <c r="Q350" s="5"/>
      <c r="R350" s="9"/>
      <c r="S350" s="1" t="str">
        <f t="shared" si="72"/>
        <v/>
      </c>
      <c r="T350" s="1" t="str">
        <f t="shared" si="73"/>
        <v/>
      </c>
      <c r="U350" s="1" t="str">
        <f t="shared" si="74"/>
        <v/>
      </c>
      <c r="V350" s="1" t="str">
        <f t="shared" si="75"/>
        <v/>
      </c>
      <c r="W350" s="1" t="str">
        <f t="shared" si="76"/>
        <v/>
      </c>
      <c r="X350" s="1" t="str">
        <f t="shared" si="77"/>
        <v/>
      </c>
      <c r="Y350" s="1" t="str">
        <f t="shared" si="78"/>
        <v/>
      </c>
      <c r="Z350" s="1" t="str">
        <f t="shared" si="79"/>
        <v/>
      </c>
      <c r="AA350" s="1" t="str">
        <f t="shared" si="80"/>
        <v/>
      </c>
      <c r="AB350" s="1" t="str">
        <f t="shared" si="81"/>
        <v/>
      </c>
      <c r="AC350" s="1" t="str">
        <f t="shared" si="82"/>
        <v>Gene:KCNH1&amp;HGNC:6250&amp;OMIM:603305&amp;UserInfo:Temple-Baraitser syndrome ; Zimmermann-Laband syndrome 1&amp;UserType:</v>
      </c>
      <c r="AD350" s="1" t="str">
        <f t="shared" si="83"/>
        <v/>
      </c>
    </row>
    <row r="351" spans="1:30" ht="12" customHeight="1" x14ac:dyDescent="0.2">
      <c r="A351" s="5" t="s">
        <v>1058</v>
      </c>
      <c r="B351" s="5"/>
      <c r="C351" s="5" t="s">
        <v>1059</v>
      </c>
      <c r="D351" s="6" t="str">
        <f t="shared" si="71"/>
        <v>Click HGNC</v>
      </c>
      <c r="E351" s="7">
        <v>602208</v>
      </c>
      <c r="F351" s="6" t="str">
        <f t="shared" si="70"/>
        <v>Click OMIM</v>
      </c>
      <c r="G351" s="7" t="s">
        <v>1060</v>
      </c>
      <c r="H351" s="5" t="s">
        <v>21</v>
      </c>
      <c r="I351" s="5"/>
      <c r="J351" s="5"/>
      <c r="K351" s="5"/>
      <c r="L351" s="5" t="s">
        <v>22</v>
      </c>
      <c r="M351" s="5"/>
      <c r="N351" s="5"/>
      <c r="O351" s="5"/>
      <c r="P351" s="5"/>
      <c r="Q351" s="5"/>
      <c r="R351" s="9" t="s">
        <v>22</v>
      </c>
      <c r="S351" s="1" t="str">
        <f t="shared" si="72"/>
        <v/>
      </c>
      <c r="T351" s="1" t="str">
        <f t="shared" si="73"/>
        <v/>
      </c>
      <c r="U351" s="1" t="str">
        <f t="shared" si="74"/>
        <v/>
      </c>
      <c r="V351" s="1" t="str">
        <f t="shared" si="75"/>
        <v>SyndrRetard;</v>
      </c>
      <c r="W351" s="1" t="str">
        <f t="shared" si="76"/>
        <v/>
      </c>
      <c r="X351" s="1" t="str">
        <f t="shared" si="77"/>
        <v/>
      </c>
      <c r="Y351" s="1" t="str">
        <f t="shared" si="78"/>
        <v/>
      </c>
      <c r="Z351" s="1" t="str">
        <f t="shared" si="79"/>
        <v/>
      </c>
      <c r="AA351" s="1" t="str">
        <f t="shared" si="80"/>
        <v/>
      </c>
      <c r="AB351" s="1" t="str">
        <f t="shared" si="81"/>
        <v>Neuro;</v>
      </c>
      <c r="AC351" s="1" t="str">
        <f t="shared" si="82"/>
        <v>Gene:KCNJ10&amp;HGNC:6256&amp;OMIM:602208&amp;UserInfo:Enlarged vestibular aqueduct, digenic ; SESAME syndrome&amp;UserType:SyndrRetard;Neuro;</v>
      </c>
      <c r="AD351" s="1" t="str">
        <f t="shared" si="83"/>
        <v>SyndrRetard;Neuro;</v>
      </c>
    </row>
    <row r="352" spans="1:30" ht="12" customHeight="1" x14ac:dyDescent="0.2">
      <c r="A352" s="5" t="s">
        <v>1061</v>
      </c>
      <c r="B352" s="5"/>
      <c r="C352" s="5" t="s">
        <v>1062</v>
      </c>
      <c r="D352" s="6" t="str">
        <f t="shared" si="71"/>
        <v>Click HGNC</v>
      </c>
      <c r="E352" s="7">
        <v>600937</v>
      </c>
      <c r="F352" s="6" t="str">
        <f t="shared" si="70"/>
        <v>Click OMIM</v>
      </c>
      <c r="G352" s="7" t="s">
        <v>1063</v>
      </c>
      <c r="H352" s="5" t="s">
        <v>21</v>
      </c>
      <c r="I352" s="5"/>
      <c r="J352" s="5"/>
      <c r="K352" s="5"/>
      <c r="L352" s="5" t="s">
        <v>22</v>
      </c>
      <c r="M352" s="5"/>
      <c r="N352" s="5" t="s">
        <v>22</v>
      </c>
      <c r="O352" s="5"/>
      <c r="P352" s="5" t="s">
        <v>22</v>
      </c>
      <c r="Q352" s="5"/>
      <c r="R352" s="9"/>
      <c r="S352" s="1" t="str">
        <f t="shared" si="72"/>
        <v/>
      </c>
      <c r="T352" s="1" t="str">
        <f t="shared" si="73"/>
        <v/>
      </c>
      <c r="U352" s="1" t="str">
        <f t="shared" si="74"/>
        <v/>
      </c>
      <c r="V352" s="1" t="str">
        <f t="shared" si="75"/>
        <v>SyndrRetard;</v>
      </c>
      <c r="W352" s="1" t="str">
        <f t="shared" si="76"/>
        <v/>
      </c>
      <c r="X352" s="1" t="str">
        <f t="shared" si="77"/>
        <v>Encephalo;</v>
      </c>
      <c r="Y352" s="1" t="str">
        <f t="shared" si="78"/>
        <v/>
      </c>
      <c r="Z352" s="1" t="str">
        <f t="shared" si="79"/>
        <v>NonRetardButSyndr;</v>
      </c>
      <c r="AA352" s="1" t="str">
        <f t="shared" si="80"/>
        <v/>
      </c>
      <c r="AB352" s="1" t="str">
        <f t="shared" si="81"/>
        <v/>
      </c>
      <c r="AC352" s="1" t="str">
        <f t="shared" si="82"/>
        <v>Gene:KCNJ11&amp;HGNC:6257&amp;OMIM:600937&amp;UserInfo:Diabetes mellitus, permanent neonatal, with neurologic features ; Diabetes mellitus, transient neonatal, 3 ; Diabetes, permanent neonatal ; Hyperinsulinemic hypoglycemia, familial, 2 ; Maturity-onset diabetes of the young, type 13 ; Diabetes mellitus, type 2, susceptibility to&amp;UserType:SyndrRetard;Encephalo;NonRetardButSyndr;</v>
      </c>
      <c r="AD352" s="1" t="str">
        <f t="shared" si="83"/>
        <v>SyndrRetard;Encephalo;NonRetardButSyndr;</v>
      </c>
    </row>
    <row r="353" spans="1:30" ht="12" customHeight="1" x14ac:dyDescent="0.2">
      <c r="A353" s="5" t="s">
        <v>1064</v>
      </c>
      <c r="B353" s="5"/>
      <c r="C353" s="5" t="s">
        <v>1065</v>
      </c>
      <c r="D353" s="6" t="str">
        <f t="shared" si="71"/>
        <v>Click HGNC</v>
      </c>
      <c r="E353" s="7">
        <v>605874</v>
      </c>
      <c r="F353" s="6" t="str">
        <f t="shared" si="70"/>
        <v>Click OMIM</v>
      </c>
      <c r="G353" s="7" t="s">
        <v>1066</v>
      </c>
      <c r="H353" s="5" t="s">
        <v>21</v>
      </c>
      <c r="I353" s="5"/>
      <c r="J353" s="5"/>
      <c r="K353" s="5"/>
      <c r="L353" s="5" t="s">
        <v>22</v>
      </c>
      <c r="M353" s="5"/>
      <c r="N353" s="5"/>
      <c r="O353" s="5"/>
      <c r="P353" s="5"/>
      <c r="Q353" s="5"/>
      <c r="R353" s="9"/>
      <c r="S353" s="1" t="str">
        <f t="shared" si="72"/>
        <v/>
      </c>
      <c r="T353" s="1" t="str">
        <f t="shared" si="73"/>
        <v/>
      </c>
      <c r="U353" s="1" t="str">
        <f t="shared" si="74"/>
        <v/>
      </c>
      <c r="V353" s="1" t="str">
        <f t="shared" si="75"/>
        <v>SyndrRetard;</v>
      </c>
      <c r="W353" s="1" t="str">
        <f t="shared" si="76"/>
        <v/>
      </c>
      <c r="X353" s="1" t="str">
        <f t="shared" si="77"/>
        <v/>
      </c>
      <c r="Y353" s="1" t="str">
        <f t="shared" si="78"/>
        <v/>
      </c>
      <c r="Z353" s="1" t="str">
        <f t="shared" si="79"/>
        <v/>
      </c>
      <c r="AA353" s="1" t="str">
        <f t="shared" si="80"/>
        <v/>
      </c>
      <c r="AB353" s="1" t="str">
        <f t="shared" si="81"/>
        <v/>
      </c>
      <c r="AC353" s="1" t="str">
        <f t="shared" si="82"/>
        <v>Gene:KCNK9&amp;HGNC:6283&amp;OMIM:605874&amp;UserInfo:Birk-Barel mental retardation dysmorphism syndrome&amp;UserType:SyndrRetard;</v>
      </c>
      <c r="AD353" s="1" t="str">
        <f t="shared" si="83"/>
        <v>SyndrRetard;</v>
      </c>
    </row>
    <row r="354" spans="1:30" ht="12" customHeight="1" x14ac:dyDescent="0.2">
      <c r="A354" s="5" t="s">
        <v>1067</v>
      </c>
      <c r="B354" s="5"/>
      <c r="C354" s="5" t="s">
        <v>1068</v>
      </c>
      <c r="D354" s="6" t="str">
        <f t="shared" si="71"/>
        <v>Click HGNC</v>
      </c>
      <c r="E354" s="7">
        <v>602235</v>
      </c>
      <c r="F354" s="6" t="str">
        <f t="shared" si="70"/>
        <v>Click OMIM</v>
      </c>
      <c r="G354" s="7" t="s">
        <v>1069</v>
      </c>
      <c r="H354" s="5" t="s">
        <v>211</v>
      </c>
      <c r="I354" s="5"/>
      <c r="J354" s="5"/>
      <c r="K354" s="5"/>
      <c r="L354" s="5" t="s">
        <v>22</v>
      </c>
      <c r="M354" s="5"/>
      <c r="N354" s="5" t="s">
        <v>22</v>
      </c>
      <c r="O354" s="5"/>
      <c r="P354" s="5"/>
      <c r="Q354" s="5"/>
      <c r="R354" s="9" t="s">
        <v>22</v>
      </c>
      <c r="S354" s="1" t="str">
        <f t="shared" si="72"/>
        <v/>
      </c>
      <c r="T354" s="1" t="str">
        <f t="shared" si="73"/>
        <v/>
      </c>
      <c r="U354" s="1" t="str">
        <f t="shared" si="74"/>
        <v/>
      </c>
      <c r="V354" s="1" t="str">
        <f t="shared" si="75"/>
        <v>SyndrRetard;</v>
      </c>
      <c r="W354" s="1" t="str">
        <f t="shared" si="76"/>
        <v/>
      </c>
      <c r="X354" s="1" t="str">
        <f t="shared" si="77"/>
        <v>Encephalo;</v>
      </c>
      <c r="Y354" s="1" t="str">
        <f t="shared" si="78"/>
        <v/>
      </c>
      <c r="Z354" s="1" t="str">
        <f t="shared" si="79"/>
        <v/>
      </c>
      <c r="AA354" s="1" t="str">
        <f t="shared" si="80"/>
        <v/>
      </c>
      <c r="AB354" s="1" t="str">
        <f t="shared" si="81"/>
        <v>Neuro;</v>
      </c>
      <c r="AC354" s="1" t="str">
        <f t="shared" si="82"/>
        <v>Gene:KCNQ2&amp;HGNC:6296&amp;OMIM:602235&amp;UserInfo:Epileptic encephalopathy, early infantile, 7 ; Myokymia ; Seizures, benign neonatal, 1&amp;UserType:SyndrRetard;Encephalo;Neuro;</v>
      </c>
      <c r="AD354" s="1" t="str">
        <f t="shared" si="83"/>
        <v>SyndrRetard;Encephalo;Neuro;</v>
      </c>
    </row>
    <row r="355" spans="1:30" ht="12" customHeight="1" x14ac:dyDescent="0.2">
      <c r="A355" s="5" t="s">
        <v>1070</v>
      </c>
      <c r="B355" s="5"/>
      <c r="C355" s="5" t="s">
        <v>1071</v>
      </c>
      <c r="D355" s="6" t="str">
        <f t="shared" si="71"/>
        <v>Click HGNC</v>
      </c>
      <c r="E355" s="7">
        <v>607357</v>
      </c>
      <c r="F355" s="6" t="str">
        <f t="shared" si="70"/>
        <v>Click OMIM</v>
      </c>
      <c r="G355" s="7" t="s">
        <v>20</v>
      </c>
      <c r="H355" s="5" t="s">
        <v>21</v>
      </c>
      <c r="I355" s="5"/>
      <c r="J355" s="5"/>
      <c r="K355" s="5"/>
      <c r="L355" s="5"/>
      <c r="M355" s="5"/>
      <c r="N355" s="5"/>
      <c r="O355" s="5"/>
      <c r="P355" s="5"/>
      <c r="Q355" s="5"/>
      <c r="R355" s="9"/>
      <c r="S355" s="1" t="str">
        <f t="shared" si="72"/>
        <v/>
      </c>
      <c r="T355" s="1" t="str">
        <f t="shared" si="73"/>
        <v/>
      </c>
      <c r="U355" s="1" t="str">
        <f t="shared" si="74"/>
        <v/>
      </c>
      <c r="V355" s="1" t="str">
        <f t="shared" si="75"/>
        <v/>
      </c>
      <c r="W355" s="1" t="str">
        <f t="shared" si="76"/>
        <v/>
      </c>
      <c r="X355" s="1" t="str">
        <f t="shared" si="77"/>
        <v/>
      </c>
      <c r="Y355" s="1" t="str">
        <f t="shared" si="78"/>
        <v/>
      </c>
      <c r="Z355" s="1" t="str">
        <f t="shared" si="79"/>
        <v/>
      </c>
      <c r="AA355" s="1" t="str">
        <f t="shared" si="80"/>
        <v/>
      </c>
      <c r="AB355" s="1" t="str">
        <f t="shared" si="81"/>
        <v/>
      </c>
      <c r="AC355" s="1" t="str">
        <f t="shared" si="82"/>
        <v>Gene:KCNQ5&amp;HGNC:6299&amp;OMIM:607357&amp;UserInfo:No OMIM phenotype&amp;UserType:</v>
      </c>
      <c r="AD355" s="1" t="str">
        <f t="shared" si="83"/>
        <v/>
      </c>
    </row>
    <row r="356" spans="1:30" ht="12" customHeight="1" x14ac:dyDescent="0.2">
      <c r="A356" s="5" t="s">
        <v>1072</v>
      </c>
      <c r="B356" s="5"/>
      <c r="C356" s="5" t="s">
        <v>1073</v>
      </c>
      <c r="D356" s="6" t="str">
        <f t="shared" si="71"/>
        <v>Click HGNC</v>
      </c>
      <c r="E356" s="7">
        <v>608167</v>
      </c>
      <c r="F356" s="6" t="str">
        <f t="shared" si="70"/>
        <v>Click OMIM</v>
      </c>
      <c r="G356" s="7" t="s">
        <v>1074</v>
      </c>
      <c r="H356" s="5" t="s">
        <v>211</v>
      </c>
      <c r="I356" s="5"/>
      <c r="J356" s="5"/>
      <c r="K356" s="5"/>
      <c r="L356" s="5" t="s">
        <v>22</v>
      </c>
      <c r="M356" s="5"/>
      <c r="N356" s="5" t="s">
        <v>22</v>
      </c>
      <c r="O356" s="5"/>
      <c r="P356" s="5"/>
      <c r="Q356" s="5"/>
      <c r="R356" s="9" t="s">
        <v>22</v>
      </c>
      <c r="S356" s="1" t="str">
        <f t="shared" si="72"/>
        <v/>
      </c>
      <c r="T356" s="1" t="str">
        <f t="shared" si="73"/>
        <v/>
      </c>
      <c r="U356" s="1" t="str">
        <f t="shared" si="74"/>
        <v/>
      </c>
      <c r="V356" s="1" t="str">
        <f t="shared" si="75"/>
        <v>SyndrRetard;</v>
      </c>
      <c r="W356" s="1" t="str">
        <f t="shared" si="76"/>
        <v/>
      </c>
      <c r="X356" s="1" t="str">
        <f t="shared" si="77"/>
        <v>Encephalo;</v>
      </c>
      <c r="Y356" s="1" t="str">
        <f t="shared" si="78"/>
        <v/>
      </c>
      <c r="Z356" s="1" t="str">
        <f t="shared" si="79"/>
        <v/>
      </c>
      <c r="AA356" s="1" t="str">
        <f t="shared" si="80"/>
        <v/>
      </c>
      <c r="AB356" s="1" t="str">
        <f t="shared" si="81"/>
        <v>Neuro;</v>
      </c>
      <c r="AC356" s="1" t="str">
        <f t="shared" si="82"/>
        <v>Gene:KCNT1&amp;HGNC:18865&amp;OMIM:608167&amp;UserInfo:Epilepsy, nocturnal frontal lobe, 5 ; Epileptic encephalopathy, early infantile, 14&amp;UserType:SyndrRetard;Encephalo;Neuro;</v>
      </c>
      <c r="AD356" s="1" t="str">
        <f t="shared" si="83"/>
        <v>SyndrRetard;Encephalo;Neuro;</v>
      </c>
    </row>
    <row r="357" spans="1:30" ht="12" customHeight="1" x14ac:dyDescent="0.2">
      <c r="A357" s="5" t="s">
        <v>1075</v>
      </c>
      <c r="B357" s="5"/>
      <c r="C357" s="5" t="s">
        <v>1076</v>
      </c>
      <c r="D357" s="6" t="str">
        <f t="shared" si="71"/>
        <v>Click HGNC</v>
      </c>
      <c r="E357" s="7">
        <v>611725</v>
      </c>
      <c r="F357" s="6" t="str">
        <f t="shared" si="70"/>
        <v>Click OMIM</v>
      </c>
      <c r="G357" s="7" t="s">
        <v>1077</v>
      </c>
      <c r="H357" s="5" t="s">
        <v>211</v>
      </c>
      <c r="I357" s="5"/>
      <c r="J357" s="5"/>
      <c r="K357" s="5"/>
      <c r="L357" s="5" t="s">
        <v>22</v>
      </c>
      <c r="M357" s="5"/>
      <c r="N357" s="5" t="s">
        <v>22</v>
      </c>
      <c r="O357" s="5" t="s">
        <v>22</v>
      </c>
      <c r="P357" s="5"/>
      <c r="Q357" s="5"/>
      <c r="R357" s="9"/>
      <c r="S357" s="1" t="str">
        <f t="shared" si="72"/>
        <v/>
      </c>
      <c r="T357" s="1" t="str">
        <f t="shared" si="73"/>
        <v/>
      </c>
      <c r="U357" s="1" t="str">
        <f t="shared" si="74"/>
        <v/>
      </c>
      <c r="V357" s="1" t="str">
        <f t="shared" si="75"/>
        <v>SyndrRetard;</v>
      </c>
      <c r="W357" s="1" t="str">
        <f t="shared" si="76"/>
        <v/>
      </c>
      <c r="X357" s="1" t="str">
        <f t="shared" si="77"/>
        <v>Encephalo;</v>
      </c>
      <c r="Y357" s="1" t="str">
        <f t="shared" si="78"/>
        <v>Metabolism;</v>
      </c>
      <c r="Z357" s="1" t="str">
        <f t="shared" si="79"/>
        <v/>
      </c>
      <c r="AA357" s="1" t="str">
        <f t="shared" si="80"/>
        <v/>
      </c>
      <c r="AB357" s="1" t="str">
        <f t="shared" si="81"/>
        <v/>
      </c>
      <c r="AC357" s="1" t="str">
        <f t="shared" si="82"/>
        <v>Gene:KCTD7&amp;HGNC:21957&amp;OMIM:611725&amp;UserInfo:Epilepsy, progressive myoclonic 3, with or without intracellular inclusions&amp;UserType:SyndrRetard;Encephalo;Metabolism;</v>
      </c>
      <c r="AD357" s="1" t="str">
        <f t="shared" si="83"/>
        <v>SyndrRetard;Encephalo;Metabolism;</v>
      </c>
    </row>
    <row r="358" spans="1:30" ht="12" customHeight="1" x14ac:dyDescent="0.2">
      <c r="A358" s="5" t="s">
        <v>1078</v>
      </c>
      <c r="B358" s="5"/>
      <c r="C358" s="5" t="s">
        <v>1079</v>
      </c>
      <c r="D358" s="6" t="str">
        <f t="shared" si="71"/>
        <v>Click HGNC</v>
      </c>
      <c r="E358" s="7">
        <v>609132</v>
      </c>
      <c r="F358" s="6" t="str">
        <f t="shared" si="70"/>
        <v>Click OMIM</v>
      </c>
      <c r="G358" s="7" t="s">
        <v>1080</v>
      </c>
      <c r="H358" s="5" t="s">
        <v>21</v>
      </c>
      <c r="I358" s="5"/>
      <c r="J358" s="5"/>
      <c r="K358" s="5"/>
      <c r="L358" s="5" t="s">
        <v>22</v>
      </c>
      <c r="M358" s="5" t="s">
        <v>22</v>
      </c>
      <c r="N358" s="5"/>
      <c r="O358" s="5"/>
      <c r="P358" s="5"/>
      <c r="Q358" s="5"/>
      <c r="R358" s="9"/>
      <c r="S358" s="1" t="str">
        <f t="shared" si="72"/>
        <v/>
      </c>
      <c r="T358" s="1" t="str">
        <f t="shared" si="73"/>
        <v/>
      </c>
      <c r="U358" s="1" t="str">
        <f t="shared" si="74"/>
        <v/>
      </c>
      <c r="V358" s="1" t="str">
        <f t="shared" si="75"/>
        <v>SyndrRetard;</v>
      </c>
      <c r="W358" s="1" t="str">
        <f t="shared" si="76"/>
        <v>RetardPlusCerebAbnorm;</v>
      </c>
      <c r="X358" s="1" t="str">
        <f t="shared" si="77"/>
        <v/>
      </c>
      <c r="Y358" s="1" t="str">
        <f t="shared" si="78"/>
        <v/>
      </c>
      <c r="Z358" s="1" t="str">
        <f t="shared" si="79"/>
        <v/>
      </c>
      <c r="AA358" s="1" t="str">
        <f t="shared" si="80"/>
        <v/>
      </c>
      <c r="AB358" s="1" t="str">
        <f t="shared" si="81"/>
        <v/>
      </c>
      <c r="AC358" s="1" t="str">
        <f t="shared" si="82"/>
        <v>Gene:KDM1A&amp;HGNC:29079&amp;OMIM:609132&amp;UserInfo:Cleft palate, psychomotor retardation, and distinctive facial features&amp;UserType:SyndrRetard;RetardPlusCerebAbnorm;</v>
      </c>
      <c r="AD358" s="1" t="str">
        <f t="shared" si="83"/>
        <v>SyndrRetard;RetardPlusCerebAbnorm;</v>
      </c>
    </row>
    <row r="359" spans="1:30" ht="12" customHeight="1" x14ac:dyDescent="0.2">
      <c r="A359" s="5" t="s">
        <v>1081</v>
      </c>
      <c r="B359" s="5"/>
      <c r="C359" s="5" t="s">
        <v>1082</v>
      </c>
      <c r="D359" s="6" t="str">
        <f t="shared" si="71"/>
        <v>Click HGNC</v>
      </c>
      <c r="E359" s="7">
        <v>314690</v>
      </c>
      <c r="F359" s="6" t="str">
        <f t="shared" si="70"/>
        <v>Click OMIM</v>
      </c>
      <c r="G359" s="7" t="s">
        <v>1083</v>
      </c>
      <c r="H359" s="5" t="s">
        <v>21</v>
      </c>
      <c r="I359" s="5"/>
      <c r="J359" s="5"/>
      <c r="K359" s="5" t="s">
        <v>22</v>
      </c>
      <c r="L359" s="5" t="s">
        <v>22</v>
      </c>
      <c r="M359" s="5"/>
      <c r="N359" s="5"/>
      <c r="O359" s="5"/>
      <c r="P359" s="5"/>
      <c r="Q359" s="5"/>
      <c r="R359" s="9"/>
      <c r="S359" s="1" t="str">
        <f t="shared" si="72"/>
        <v/>
      </c>
      <c r="T359" s="1" t="str">
        <f t="shared" si="73"/>
        <v/>
      </c>
      <c r="U359" s="1" t="str">
        <f t="shared" si="74"/>
        <v>NonSyndrRetard;</v>
      </c>
      <c r="V359" s="1" t="str">
        <f t="shared" si="75"/>
        <v>SyndrRetard;</v>
      </c>
      <c r="W359" s="1" t="str">
        <f t="shared" si="76"/>
        <v/>
      </c>
      <c r="X359" s="1" t="str">
        <f t="shared" si="77"/>
        <v/>
      </c>
      <c r="Y359" s="1" t="str">
        <f t="shared" si="78"/>
        <v/>
      </c>
      <c r="Z359" s="1" t="str">
        <f t="shared" si="79"/>
        <v/>
      </c>
      <c r="AA359" s="1" t="str">
        <f t="shared" si="80"/>
        <v/>
      </c>
      <c r="AB359" s="1" t="str">
        <f t="shared" si="81"/>
        <v/>
      </c>
      <c r="AC359" s="1" t="str">
        <f t="shared" si="82"/>
        <v>Gene:KDM5C&amp;HGNC:11114&amp;OMIM:314690&amp;UserInfo:Mental retardation, X-linked, syndromic, Claes-Jensen type&amp;UserType:NonSyndrRetard;SyndrRetard;</v>
      </c>
      <c r="AD359" s="1" t="str">
        <f t="shared" si="83"/>
        <v>NonSyndrRetard;SyndrRetard;</v>
      </c>
    </row>
    <row r="360" spans="1:30" ht="12" customHeight="1" x14ac:dyDescent="0.2">
      <c r="A360" s="5" t="s">
        <v>1084</v>
      </c>
      <c r="B360" s="5"/>
      <c r="C360" s="5" t="s">
        <v>1085</v>
      </c>
      <c r="D360" s="6" t="str">
        <f t="shared" si="71"/>
        <v>Click HGNC</v>
      </c>
      <c r="E360" s="7">
        <v>300128</v>
      </c>
      <c r="F360" s="6" t="str">
        <f t="shared" si="70"/>
        <v>Click OMIM</v>
      </c>
      <c r="G360" s="7" t="s">
        <v>1086</v>
      </c>
      <c r="H360" s="5" t="s">
        <v>21</v>
      </c>
      <c r="I360" s="5"/>
      <c r="J360" s="5"/>
      <c r="K360" s="5"/>
      <c r="L360" s="5" t="s">
        <v>22</v>
      </c>
      <c r="M360" s="5"/>
      <c r="N360" s="5"/>
      <c r="O360" s="5"/>
      <c r="P360" s="5"/>
      <c r="Q360" s="5"/>
      <c r="R360" s="9"/>
      <c r="S360" s="1" t="str">
        <f t="shared" si="72"/>
        <v/>
      </c>
      <c r="T360" s="1" t="str">
        <f t="shared" si="73"/>
        <v/>
      </c>
      <c r="U360" s="1" t="str">
        <f t="shared" si="74"/>
        <v/>
      </c>
      <c r="V360" s="1" t="str">
        <f t="shared" si="75"/>
        <v>SyndrRetard;</v>
      </c>
      <c r="W360" s="1" t="str">
        <f t="shared" si="76"/>
        <v/>
      </c>
      <c r="X360" s="1" t="str">
        <f t="shared" si="77"/>
        <v/>
      </c>
      <c r="Y360" s="1" t="str">
        <f t="shared" si="78"/>
        <v/>
      </c>
      <c r="Z360" s="1" t="str">
        <f t="shared" si="79"/>
        <v/>
      </c>
      <c r="AA360" s="1" t="str">
        <f t="shared" si="80"/>
        <v/>
      </c>
      <c r="AB360" s="1" t="str">
        <f t="shared" si="81"/>
        <v/>
      </c>
      <c r="AC360" s="1" t="str">
        <f t="shared" si="82"/>
        <v>Gene:KDM6A&amp;HGNC:12637&amp;OMIM:300128&amp;UserInfo:Kabuki syndrome 2&amp;UserType:SyndrRetard;</v>
      </c>
      <c r="AD360" s="1" t="str">
        <f t="shared" si="83"/>
        <v>SyndrRetard;</v>
      </c>
    </row>
    <row r="361" spans="1:30" ht="12" customHeight="1" x14ac:dyDescent="0.2">
      <c r="A361" s="5" t="s">
        <v>1087</v>
      </c>
      <c r="B361" s="5"/>
      <c r="C361" s="5" t="s">
        <v>1088</v>
      </c>
      <c r="D361" s="6" t="str">
        <f t="shared" si="71"/>
        <v>Click HGNC</v>
      </c>
      <c r="E361" s="7">
        <v>610178</v>
      </c>
      <c r="F361" s="6" t="str">
        <f t="shared" si="70"/>
        <v>Click OMIM</v>
      </c>
      <c r="G361" s="7" t="s">
        <v>1089</v>
      </c>
      <c r="H361" s="5"/>
      <c r="I361" s="5"/>
      <c r="J361" s="5"/>
      <c r="K361" s="5" t="s">
        <v>22</v>
      </c>
      <c r="L361" s="5" t="s">
        <v>22</v>
      </c>
      <c r="M361" s="5"/>
      <c r="N361" s="5"/>
      <c r="O361" s="5"/>
      <c r="P361" s="5"/>
      <c r="Q361" s="5"/>
      <c r="R361" s="9"/>
      <c r="S361" s="1" t="str">
        <f t="shared" si="72"/>
        <v/>
      </c>
      <c r="T361" s="1" t="str">
        <f t="shared" si="73"/>
        <v/>
      </c>
      <c r="U361" s="1" t="str">
        <f t="shared" si="74"/>
        <v>NonSyndrRetard;</v>
      </c>
      <c r="V361" s="1" t="str">
        <f t="shared" si="75"/>
        <v>SyndrRetard;</v>
      </c>
      <c r="W361" s="1" t="str">
        <f t="shared" si="76"/>
        <v/>
      </c>
      <c r="X361" s="1" t="str">
        <f t="shared" si="77"/>
        <v/>
      </c>
      <c r="Y361" s="1" t="str">
        <f t="shared" si="78"/>
        <v/>
      </c>
      <c r="Z361" s="1" t="str">
        <f t="shared" si="79"/>
        <v/>
      </c>
      <c r="AA361" s="1" t="str">
        <f t="shared" si="80"/>
        <v/>
      </c>
      <c r="AB361" s="1" t="str">
        <f t="shared" si="81"/>
        <v/>
      </c>
      <c r="AC361" s="1" t="str">
        <f t="shared" si="82"/>
        <v>Gene:KIAA0586&amp;HGNC:19960&amp;OMIM:610178&amp;UserInfo:Joubert syndrome 23 ; Short-rib thoracic dysplasia 14 with polydactyly&amp;UserType:NonSyndrRetard;SyndrRetard;</v>
      </c>
      <c r="AD361" s="1" t="str">
        <f t="shared" si="83"/>
        <v>NonSyndrRetard;SyndrRetard;</v>
      </c>
    </row>
    <row r="362" spans="1:30" ht="12" customHeight="1" x14ac:dyDescent="0.2">
      <c r="A362" s="5" t="s">
        <v>1090</v>
      </c>
      <c r="B362" s="5"/>
      <c r="C362" s="5" t="s">
        <v>1091</v>
      </c>
      <c r="D362" s="6" t="str">
        <f t="shared" si="71"/>
        <v>Click HGNC</v>
      </c>
      <c r="E362" s="7">
        <v>615748</v>
      </c>
      <c r="F362" s="6" t="str">
        <f t="shared" si="70"/>
        <v>Click OMIM</v>
      </c>
      <c r="G362" s="7" t="s">
        <v>1092</v>
      </c>
      <c r="H362" s="5" t="s">
        <v>21</v>
      </c>
      <c r="I362" s="5"/>
      <c r="J362" s="5"/>
      <c r="K362" s="5" t="s">
        <v>22</v>
      </c>
      <c r="L362" s="5"/>
      <c r="M362" s="5"/>
      <c r="N362" s="5"/>
      <c r="O362" s="5"/>
      <c r="P362" s="5"/>
      <c r="Q362" s="5"/>
      <c r="R362" s="9"/>
      <c r="S362" s="1" t="str">
        <f t="shared" si="72"/>
        <v/>
      </c>
      <c r="T362" s="1" t="str">
        <f t="shared" si="73"/>
        <v/>
      </c>
      <c r="U362" s="1" t="str">
        <f t="shared" si="74"/>
        <v>NonSyndrRetard;</v>
      </c>
      <c r="V362" s="1" t="str">
        <f t="shared" si="75"/>
        <v/>
      </c>
      <c r="W362" s="1" t="str">
        <f t="shared" si="76"/>
        <v/>
      </c>
      <c r="X362" s="1" t="str">
        <f t="shared" si="77"/>
        <v/>
      </c>
      <c r="Y362" s="1" t="str">
        <f t="shared" si="78"/>
        <v/>
      </c>
      <c r="Z362" s="1" t="str">
        <f t="shared" si="79"/>
        <v/>
      </c>
      <c r="AA362" s="1" t="str">
        <f t="shared" si="80"/>
        <v/>
      </c>
      <c r="AB362" s="1" t="str">
        <f t="shared" si="81"/>
        <v/>
      </c>
      <c r="AC362" s="1" t="str">
        <f t="shared" si="82"/>
        <v>Gene:KIAA1033&amp;HGNC:29174&amp;OMIM:615748&amp;UserInfo:?Mental retardation, autosomal recessive 43&amp;UserType:NonSyndrRetard;</v>
      </c>
      <c r="AD362" s="1" t="str">
        <f t="shared" si="83"/>
        <v>NonSyndrRetard;</v>
      </c>
    </row>
    <row r="363" spans="1:30" ht="12" customHeight="1" x14ac:dyDescent="0.2">
      <c r="A363" s="5" t="s">
        <v>1093</v>
      </c>
      <c r="B363" s="5"/>
      <c r="C363" s="5" t="s">
        <v>1094</v>
      </c>
      <c r="D363" s="6" t="str">
        <f t="shared" si="71"/>
        <v>Click HGNC</v>
      </c>
      <c r="E363" s="7">
        <v>611565</v>
      </c>
      <c r="F363" s="6" t="str">
        <f t="shared" si="70"/>
        <v>Click OMIM</v>
      </c>
      <c r="G363" s="7" t="s">
        <v>20</v>
      </c>
      <c r="H363" s="5" t="s">
        <v>21</v>
      </c>
      <c r="I363" s="5"/>
      <c r="J363" s="5"/>
      <c r="K363" s="5"/>
      <c r="L363" s="5"/>
      <c r="M363" s="5"/>
      <c r="N363" s="5"/>
      <c r="O363" s="5"/>
      <c r="P363" s="5"/>
      <c r="Q363" s="5"/>
      <c r="R363" s="9"/>
      <c r="S363" s="1" t="str">
        <f t="shared" si="72"/>
        <v/>
      </c>
      <c r="T363" s="1" t="str">
        <f t="shared" si="73"/>
        <v/>
      </c>
      <c r="U363" s="1" t="str">
        <f t="shared" si="74"/>
        <v/>
      </c>
      <c r="V363" s="1" t="str">
        <f t="shared" si="75"/>
        <v/>
      </c>
      <c r="W363" s="1" t="str">
        <f t="shared" si="76"/>
        <v/>
      </c>
      <c r="X363" s="1" t="str">
        <f t="shared" si="77"/>
        <v/>
      </c>
      <c r="Y363" s="1" t="str">
        <f t="shared" si="78"/>
        <v/>
      </c>
      <c r="Z363" s="1" t="str">
        <f t="shared" si="79"/>
        <v/>
      </c>
      <c r="AA363" s="1" t="str">
        <f t="shared" si="80"/>
        <v/>
      </c>
      <c r="AB363" s="1" t="str">
        <f t="shared" si="81"/>
        <v/>
      </c>
      <c r="AC363" s="1" t="str">
        <f t="shared" si="82"/>
        <v>Gene:KIAA1109&amp;HGNC:26953&amp;OMIM:611565&amp;UserInfo:No OMIM phenotype&amp;UserType:</v>
      </c>
      <c r="AD363" s="1" t="str">
        <f t="shared" si="83"/>
        <v/>
      </c>
    </row>
    <row r="364" spans="1:30" ht="12" customHeight="1" x14ac:dyDescent="0.2">
      <c r="A364" s="5" t="s">
        <v>1095</v>
      </c>
      <c r="B364" s="5"/>
      <c r="C364" s="5" t="s">
        <v>1096</v>
      </c>
      <c r="D364" s="6" t="str">
        <f t="shared" si="71"/>
        <v>Click HGNC</v>
      </c>
      <c r="E364" s="7">
        <v>300524</v>
      </c>
      <c r="F364" s="6" t="str">
        <f t="shared" si="70"/>
        <v>Click OMIM</v>
      </c>
      <c r="G364" s="7" t="s">
        <v>1097</v>
      </c>
      <c r="H364" s="5" t="s">
        <v>21</v>
      </c>
      <c r="I364" s="5"/>
      <c r="J364" s="5"/>
      <c r="K364" s="5" t="s">
        <v>22</v>
      </c>
      <c r="L364" s="5" t="s">
        <v>22</v>
      </c>
      <c r="M364" s="5"/>
      <c r="N364" s="5"/>
      <c r="O364" s="5"/>
      <c r="P364" s="5"/>
      <c r="Q364" s="5"/>
      <c r="R364" s="9"/>
      <c r="S364" s="1" t="str">
        <f t="shared" si="72"/>
        <v/>
      </c>
      <c r="T364" s="1" t="str">
        <f t="shared" si="73"/>
        <v/>
      </c>
      <c r="U364" s="1" t="str">
        <f t="shared" si="74"/>
        <v>NonSyndrRetard;</v>
      </c>
      <c r="V364" s="1" t="str">
        <f t="shared" si="75"/>
        <v>SyndrRetard;</v>
      </c>
      <c r="W364" s="1" t="str">
        <f t="shared" si="76"/>
        <v/>
      </c>
      <c r="X364" s="1" t="str">
        <f t="shared" si="77"/>
        <v/>
      </c>
      <c r="Y364" s="1" t="str">
        <f t="shared" si="78"/>
        <v/>
      </c>
      <c r="Z364" s="1" t="str">
        <f t="shared" si="79"/>
        <v/>
      </c>
      <c r="AA364" s="1" t="str">
        <f t="shared" si="80"/>
        <v/>
      </c>
      <c r="AB364" s="1" t="str">
        <f t="shared" si="81"/>
        <v/>
      </c>
      <c r="AC364" s="1" t="str">
        <f t="shared" si="82"/>
        <v>Gene:KIAA2022&amp;HGNC:29433&amp;OMIM:300524&amp;UserInfo:Mental retardation, X-linked 98&amp;UserType:NonSyndrRetard;SyndrRetard;</v>
      </c>
      <c r="AD364" s="1" t="str">
        <f t="shared" si="83"/>
        <v>NonSyndrRetard;SyndrRetard;</v>
      </c>
    </row>
    <row r="365" spans="1:30" ht="12" customHeight="1" x14ac:dyDescent="0.2">
      <c r="A365" s="5" t="s">
        <v>1098</v>
      </c>
      <c r="B365" s="5"/>
      <c r="C365" s="5" t="s">
        <v>1099</v>
      </c>
      <c r="D365" s="6" t="str">
        <f t="shared" si="71"/>
        <v>Click HGNC</v>
      </c>
      <c r="E365" s="7">
        <v>148760</v>
      </c>
      <c r="F365" s="6" t="str">
        <f t="shared" si="70"/>
        <v>Click OMIM</v>
      </c>
      <c r="G365" s="7" t="s">
        <v>1100</v>
      </c>
      <c r="H365" s="5" t="s">
        <v>21</v>
      </c>
      <c r="I365" s="5"/>
      <c r="J365" s="5"/>
      <c r="K365" s="5" t="s">
        <v>22</v>
      </c>
      <c r="L365" s="5" t="s">
        <v>22</v>
      </c>
      <c r="M365" s="5"/>
      <c r="N365" s="5"/>
      <c r="O365" s="5"/>
      <c r="P365" s="5" t="s">
        <v>22</v>
      </c>
      <c r="Q365" s="5"/>
      <c r="R365" s="9"/>
      <c r="S365" s="1" t="str">
        <f t="shared" si="72"/>
        <v/>
      </c>
      <c r="T365" s="1" t="str">
        <f t="shared" si="73"/>
        <v/>
      </c>
      <c r="U365" s="1" t="str">
        <f t="shared" si="74"/>
        <v>NonSyndrRetard;</v>
      </c>
      <c r="V365" s="1" t="str">
        <f t="shared" si="75"/>
        <v>SyndrRetard;</v>
      </c>
      <c r="W365" s="1" t="str">
        <f t="shared" si="76"/>
        <v/>
      </c>
      <c r="X365" s="1" t="str">
        <f t="shared" si="77"/>
        <v/>
      </c>
      <c r="Y365" s="1" t="str">
        <f t="shared" si="78"/>
        <v/>
      </c>
      <c r="Z365" s="1" t="str">
        <f t="shared" si="79"/>
        <v>NonRetardButSyndr;</v>
      </c>
      <c r="AA365" s="1" t="str">
        <f t="shared" si="80"/>
        <v/>
      </c>
      <c r="AB365" s="1" t="str">
        <f t="shared" si="81"/>
        <v/>
      </c>
      <c r="AC365" s="1" t="str">
        <f t="shared" si="82"/>
        <v>Gene:KIF11&amp;HGNC:6388&amp;OMIM:148760&amp;UserInfo:Microcephaly with or without chorioretinopathy, lymphedema, or mental retardation&amp;UserType:NonSyndrRetard;SyndrRetard;NonRetardButSyndr;</v>
      </c>
      <c r="AD365" s="1" t="str">
        <f t="shared" si="83"/>
        <v>NonSyndrRetard;SyndrRetard;NonRetardButSyndr;</v>
      </c>
    </row>
    <row r="366" spans="1:30" ht="12" customHeight="1" x14ac:dyDescent="0.2">
      <c r="A366" s="5" t="s">
        <v>1101</v>
      </c>
      <c r="B366" s="5"/>
      <c r="C366" s="5" t="s">
        <v>1102</v>
      </c>
      <c r="D366" s="6" t="str">
        <f t="shared" si="71"/>
        <v>Click HGNC</v>
      </c>
      <c r="E366" s="7">
        <v>601255</v>
      </c>
      <c r="F366" s="6" t="str">
        <f t="shared" si="70"/>
        <v>Click OMIM</v>
      </c>
      <c r="G366" s="7" t="s">
        <v>1103</v>
      </c>
      <c r="H366" s="5" t="s">
        <v>21</v>
      </c>
      <c r="I366" s="5"/>
      <c r="J366" s="5"/>
      <c r="K366" s="5"/>
      <c r="L366" s="5" t="s">
        <v>22</v>
      </c>
      <c r="M366" s="5" t="s">
        <v>22</v>
      </c>
      <c r="N366" s="5"/>
      <c r="O366" s="5"/>
      <c r="P366" s="5"/>
      <c r="Q366" s="5"/>
      <c r="R366" s="9" t="s">
        <v>22</v>
      </c>
      <c r="S366" s="1" t="str">
        <f t="shared" si="72"/>
        <v/>
      </c>
      <c r="T366" s="1" t="str">
        <f t="shared" si="73"/>
        <v/>
      </c>
      <c r="U366" s="1" t="str">
        <f t="shared" si="74"/>
        <v/>
      </c>
      <c r="V366" s="1" t="str">
        <f t="shared" si="75"/>
        <v>SyndrRetard;</v>
      </c>
      <c r="W366" s="1" t="str">
        <f t="shared" si="76"/>
        <v>RetardPlusCerebAbnorm;</v>
      </c>
      <c r="X366" s="1" t="str">
        <f t="shared" si="77"/>
        <v/>
      </c>
      <c r="Y366" s="1" t="str">
        <f t="shared" si="78"/>
        <v/>
      </c>
      <c r="Z366" s="1" t="str">
        <f t="shared" si="79"/>
        <v/>
      </c>
      <c r="AA366" s="1" t="str">
        <f t="shared" si="80"/>
        <v/>
      </c>
      <c r="AB366" s="1" t="str">
        <f t="shared" si="81"/>
        <v>Neuro;</v>
      </c>
      <c r="AC366" s="1" t="str">
        <f t="shared" si="82"/>
        <v>Gene:KIF1A&amp;HGNC:888&amp;OMIM:601255&amp;UserInfo:Mental retardation, autosomal dominant 9 ; Neuropathy, hereditary sensory, type IIC ; Spastic paraplegia 30, autosomal recessive&amp;UserType:SyndrRetard;RetardPlusCerebAbnorm;Neuro;</v>
      </c>
      <c r="AD366" s="1" t="str">
        <f t="shared" si="83"/>
        <v>SyndrRetard;RetardPlusCerebAbnorm;Neuro;</v>
      </c>
    </row>
    <row r="367" spans="1:30" ht="12" customHeight="1" x14ac:dyDescent="0.2">
      <c r="A367" s="5" t="s">
        <v>1104</v>
      </c>
      <c r="B367" s="5"/>
      <c r="C367" s="5" t="s">
        <v>1105</v>
      </c>
      <c r="D367" s="6" t="str">
        <f t="shared" si="71"/>
        <v>Click HGNC</v>
      </c>
      <c r="E367" s="7">
        <v>609367</v>
      </c>
      <c r="F367" s="6" t="str">
        <f t="shared" si="70"/>
        <v>Click OMIM</v>
      </c>
      <c r="G367" s="7" t="s">
        <v>1106</v>
      </c>
      <c r="H367" s="5" t="s">
        <v>21</v>
      </c>
      <c r="I367" s="5"/>
      <c r="J367" s="5"/>
      <c r="K367" s="5"/>
      <c r="L367" s="5" t="s">
        <v>22</v>
      </c>
      <c r="M367" s="5" t="s">
        <v>22</v>
      </c>
      <c r="N367" s="5"/>
      <c r="O367" s="5"/>
      <c r="P367" s="5"/>
      <c r="Q367" s="5"/>
      <c r="R367" s="9"/>
      <c r="S367" s="1" t="str">
        <f t="shared" si="72"/>
        <v/>
      </c>
      <c r="T367" s="1" t="str">
        <f t="shared" si="73"/>
        <v/>
      </c>
      <c r="U367" s="1" t="str">
        <f t="shared" si="74"/>
        <v/>
      </c>
      <c r="V367" s="1" t="str">
        <f t="shared" si="75"/>
        <v>SyndrRetard;</v>
      </c>
      <c r="W367" s="1" t="str">
        <f t="shared" si="76"/>
        <v>RetardPlusCerebAbnorm;</v>
      </c>
      <c r="X367" s="1" t="str">
        <f t="shared" si="77"/>
        <v/>
      </c>
      <c r="Y367" s="1" t="str">
        <f t="shared" si="78"/>
        <v/>
      </c>
      <c r="Z367" s="1" t="str">
        <f t="shared" si="79"/>
        <v/>
      </c>
      <c r="AA367" s="1" t="str">
        <f t="shared" si="80"/>
        <v/>
      </c>
      <c r="AB367" s="1" t="str">
        <f t="shared" si="81"/>
        <v/>
      </c>
      <c r="AC367" s="1" t="str">
        <f t="shared" si="82"/>
        <v>Gene:KIF1BP&amp;HGNC:23419&amp;OMIM:609367&amp;UserInfo:Goldberg-Shprintzen megacolon syndrome&amp;UserType:SyndrRetard;RetardPlusCerebAbnorm;</v>
      </c>
      <c r="AD367" s="1" t="str">
        <f t="shared" si="83"/>
        <v>SyndrRetard;RetardPlusCerebAbnorm;</v>
      </c>
    </row>
    <row r="368" spans="1:30" ht="12" customHeight="1" x14ac:dyDescent="0.2">
      <c r="A368" s="5" t="s">
        <v>1107</v>
      </c>
      <c r="B368" s="5"/>
      <c r="C368" s="5" t="s">
        <v>1108</v>
      </c>
      <c r="D368" s="6" t="str">
        <f t="shared" si="71"/>
        <v>Click HGNC</v>
      </c>
      <c r="E368" s="7">
        <v>300521</v>
      </c>
      <c r="F368" s="6" t="str">
        <f t="shared" si="70"/>
        <v>Click OMIM</v>
      </c>
      <c r="G368" s="7" t="s">
        <v>1109</v>
      </c>
      <c r="H368" s="5" t="s">
        <v>21</v>
      </c>
      <c r="I368" s="5"/>
      <c r="J368" s="5"/>
      <c r="K368" s="5" t="s">
        <v>22</v>
      </c>
      <c r="L368" s="5" t="s">
        <v>22</v>
      </c>
      <c r="M368" s="5"/>
      <c r="N368" s="5"/>
      <c r="O368" s="5"/>
      <c r="P368" s="5"/>
      <c r="Q368" s="5"/>
      <c r="R368" s="9"/>
      <c r="S368" s="1" t="str">
        <f t="shared" si="72"/>
        <v/>
      </c>
      <c r="T368" s="1" t="str">
        <f t="shared" si="73"/>
        <v/>
      </c>
      <c r="U368" s="1" t="str">
        <f t="shared" si="74"/>
        <v>NonSyndrRetard;</v>
      </c>
      <c r="V368" s="1" t="str">
        <f t="shared" si="75"/>
        <v>SyndrRetard;</v>
      </c>
      <c r="W368" s="1" t="str">
        <f t="shared" si="76"/>
        <v/>
      </c>
      <c r="X368" s="1" t="str">
        <f t="shared" si="77"/>
        <v/>
      </c>
      <c r="Y368" s="1" t="str">
        <f t="shared" si="78"/>
        <v/>
      </c>
      <c r="Z368" s="1" t="str">
        <f t="shared" si="79"/>
        <v/>
      </c>
      <c r="AA368" s="1" t="str">
        <f t="shared" si="80"/>
        <v/>
      </c>
      <c r="AB368" s="1" t="str">
        <f t="shared" si="81"/>
        <v/>
      </c>
      <c r="AC368" s="1" t="str">
        <f t="shared" si="82"/>
        <v>Gene:KIF4A&amp;HGNC:13339&amp;OMIM:300521&amp;UserInfo:?Mental retardation, X-linked 100&amp;UserType:NonSyndrRetard;SyndrRetard;</v>
      </c>
      <c r="AD368" s="1" t="str">
        <f t="shared" si="83"/>
        <v>NonSyndrRetard;SyndrRetard;</v>
      </c>
    </row>
    <row r="369" spans="1:30" ht="12" customHeight="1" x14ac:dyDescent="0.2">
      <c r="A369" s="5" t="s">
        <v>1110</v>
      </c>
      <c r="B369" s="5"/>
      <c r="C369" s="5" t="s">
        <v>1111</v>
      </c>
      <c r="D369" s="6" t="str">
        <f t="shared" si="71"/>
        <v>Click HGNC</v>
      </c>
      <c r="E369" s="7">
        <v>604593</v>
      </c>
      <c r="F369" s="6" t="str">
        <f t="shared" si="70"/>
        <v>Click OMIM</v>
      </c>
      <c r="G369" s="7" t="s">
        <v>1112</v>
      </c>
      <c r="H369" s="5" t="s">
        <v>21</v>
      </c>
      <c r="I369" s="5"/>
      <c r="J369" s="5"/>
      <c r="K369" s="5"/>
      <c r="L369" s="5" t="s">
        <v>22</v>
      </c>
      <c r="M369" s="5" t="s">
        <v>22</v>
      </c>
      <c r="N369" s="5"/>
      <c r="O369" s="5"/>
      <c r="P369" s="5"/>
      <c r="Q369" s="5"/>
      <c r="R369" s="9"/>
      <c r="S369" s="1" t="str">
        <f t="shared" si="72"/>
        <v/>
      </c>
      <c r="T369" s="1" t="str">
        <f t="shared" si="73"/>
        <v/>
      </c>
      <c r="U369" s="1" t="str">
        <f t="shared" si="74"/>
        <v/>
      </c>
      <c r="V369" s="1" t="str">
        <f t="shared" si="75"/>
        <v>SyndrRetard;</v>
      </c>
      <c r="W369" s="1" t="str">
        <f t="shared" si="76"/>
        <v>RetardPlusCerebAbnorm;</v>
      </c>
      <c r="X369" s="1" t="str">
        <f t="shared" si="77"/>
        <v/>
      </c>
      <c r="Y369" s="1" t="str">
        <f t="shared" si="78"/>
        <v/>
      </c>
      <c r="Z369" s="1" t="str">
        <f t="shared" si="79"/>
        <v/>
      </c>
      <c r="AA369" s="1" t="str">
        <f t="shared" si="80"/>
        <v/>
      </c>
      <c r="AB369" s="1" t="str">
        <f t="shared" si="81"/>
        <v/>
      </c>
      <c r="AC369" s="1" t="str">
        <f t="shared" si="82"/>
        <v>Gene:KIF5C&amp;HGNC:6325&amp;OMIM:604593&amp;UserInfo:Cortical dysplasia, complex, with other brain malformations 2&amp;UserType:SyndrRetard;RetardPlusCerebAbnorm;</v>
      </c>
      <c r="AD369" s="1" t="str">
        <f t="shared" si="83"/>
        <v>SyndrRetard;RetardPlusCerebAbnorm;</v>
      </c>
    </row>
    <row r="370" spans="1:30" ht="12" customHeight="1" x14ac:dyDescent="0.2">
      <c r="A370" s="5" t="s">
        <v>1113</v>
      </c>
      <c r="B370" s="5"/>
      <c r="C370" s="5" t="s">
        <v>1114</v>
      </c>
      <c r="D370" s="6" t="str">
        <f t="shared" si="71"/>
        <v>Click HGNC</v>
      </c>
      <c r="E370" s="7">
        <v>611254</v>
      </c>
      <c r="F370" s="6" t="str">
        <f t="shared" si="70"/>
        <v>Click OMIM</v>
      </c>
      <c r="G370" s="7" t="s">
        <v>1115</v>
      </c>
      <c r="H370" s="5" t="s">
        <v>21</v>
      </c>
      <c r="I370" s="5"/>
      <c r="J370" s="5"/>
      <c r="K370" s="5"/>
      <c r="L370" s="5" t="s">
        <v>22</v>
      </c>
      <c r="M370" s="5" t="s">
        <v>22</v>
      </c>
      <c r="N370" s="5"/>
      <c r="O370" s="5"/>
      <c r="P370" s="5"/>
      <c r="Q370" s="5"/>
      <c r="R370" s="9"/>
      <c r="S370" s="1" t="str">
        <f t="shared" si="72"/>
        <v/>
      </c>
      <c r="T370" s="1" t="str">
        <f t="shared" si="73"/>
        <v/>
      </c>
      <c r="U370" s="1" t="str">
        <f t="shared" si="74"/>
        <v/>
      </c>
      <c r="V370" s="1" t="str">
        <f t="shared" si="75"/>
        <v>SyndrRetard;</v>
      </c>
      <c r="W370" s="1" t="str">
        <f t="shared" si="76"/>
        <v>RetardPlusCerebAbnorm;</v>
      </c>
      <c r="X370" s="1" t="str">
        <f t="shared" si="77"/>
        <v/>
      </c>
      <c r="Y370" s="1" t="str">
        <f t="shared" si="78"/>
        <v/>
      </c>
      <c r="Z370" s="1" t="str">
        <f t="shared" si="79"/>
        <v/>
      </c>
      <c r="AA370" s="1" t="str">
        <f t="shared" si="80"/>
        <v/>
      </c>
      <c r="AB370" s="1" t="str">
        <f t="shared" si="81"/>
        <v/>
      </c>
      <c r="AC370" s="1" t="str">
        <f t="shared" si="82"/>
        <v>Gene:KIF7&amp;HGNC:30497&amp;OMIM:611254&amp;UserInfo:?Al-Gazali-Bakalinova syndrome ; ?Hydrolethalus syndrome 2 ; Acrocallosal syndrome ; Joubert syndrome 12&amp;UserType:SyndrRetard;RetardPlusCerebAbnorm;</v>
      </c>
      <c r="AD370" s="1" t="str">
        <f t="shared" si="83"/>
        <v>SyndrRetard;RetardPlusCerebAbnorm;</v>
      </c>
    </row>
    <row r="371" spans="1:30" ht="12" customHeight="1" x14ac:dyDescent="0.2">
      <c r="A371" s="5" t="s">
        <v>1116</v>
      </c>
      <c r="B371" s="5"/>
      <c r="C371" s="5" t="s">
        <v>1117</v>
      </c>
      <c r="D371" s="6" t="str">
        <f t="shared" si="71"/>
        <v>Click HGNC</v>
      </c>
      <c r="E371" s="7">
        <v>607761</v>
      </c>
      <c r="F371" s="6" t="str">
        <f t="shared" si="70"/>
        <v>Click OMIM</v>
      </c>
      <c r="G371" s="7" t="s">
        <v>1118</v>
      </c>
      <c r="H371" s="5" t="s">
        <v>21</v>
      </c>
      <c r="I371" s="5"/>
      <c r="J371" s="5"/>
      <c r="K371" s="5" t="s">
        <v>22</v>
      </c>
      <c r="L371" s="5" t="s">
        <v>22</v>
      </c>
      <c r="M371" s="5"/>
      <c r="N371" s="5"/>
      <c r="O371" s="5"/>
      <c r="P371" s="5"/>
      <c r="Q371" s="5"/>
      <c r="R371" s="9"/>
      <c r="S371" s="1" t="str">
        <f t="shared" si="72"/>
        <v/>
      </c>
      <c r="T371" s="1" t="str">
        <f t="shared" si="73"/>
        <v/>
      </c>
      <c r="U371" s="1" t="str">
        <f t="shared" si="74"/>
        <v>NonSyndrRetard;</v>
      </c>
      <c r="V371" s="1" t="str">
        <f t="shared" si="75"/>
        <v>SyndrRetard;</v>
      </c>
      <c r="W371" s="1" t="str">
        <f t="shared" si="76"/>
        <v/>
      </c>
      <c r="X371" s="1" t="str">
        <f t="shared" si="77"/>
        <v/>
      </c>
      <c r="Y371" s="1" t="str">
        <f t="shared" si="78"/>
        <v/>
      </c>
      <c r="Z371" s="1" t="str">
        <f t="shared" si="79"/>
        <v/>
      </c>
      <c r="AA371" s="1" t="str">
        <f t="shared" si="80"/>
        <v/>
      </c>
      <c r="AB371" s="1" t="str">
        <f t="shared" si="81"/>
        <v/>
      </c>
      <c r="AC371" s="1" t="str">
        <f t="shared" si="82"/>
        <v>Gene:KIRREL3&amp;HGNC:23204&amp;OMIM:607761&amp;UserInfo:Mental retardation, autosomal dominant 4&amp;UserType:NonSyndrRetard;SyndrRetard;</v>
      </c>
      <c r="AD371" s="1" t="str">
        <f t="shared" si="83"/>
        <v>NonSyndrRetard;SyndrRetard;</v>
      </c>
    </row>
    <row r="372" spans="1:30" ht="12" customHeight="1" x14ac:dyDescent="0.2">
      <c r="A372" s="5" t="s">
        <v>1119</v>
      </c>
      <c r="B372" s="5"/>
      <c r="C372" s="5" t="s">
        <v>1120</v>
      </c>
      <c r="D372" s="6" t="str">
        <f t="shared" si="71"/>
        <v>Click HGNC</v>
      </c>
      <c r="E372" s="7">
        <v>159555</v>
      </c>
      <c r="F372" s="6" t="str">
        <f t="shared" si="70"/>
        <v>Click OMIM</v>
      </c>
      <c r="G372" s="7" t="s">
        <v>1121</v>
      </c>
      <c r="H372" s="5" t="s">
        <v>283</v>
      </c>
      <c r="I372" s="5"/>
      <c r="J372" s="5"/>
      <c r="K372" s="5"/>
      <c r="L372" s="5" t="s">
        <v>22</v>
      </c>
      <c r="M372" s="5"/>
      <c r="N372" s="5"/>
      <c r="O372" s="5"/>
      <c r="P372" s="5"/>
      <c r="Q372" s="5"/>
      <c r="R372" s="9"/>
      <c r="S372" s="1" t="str">
        <f t="shared" si="72"/>
        <v/>
      </c>
      <c r="T372" s="1" t="str">
        <f t="shared" si="73"/>
        <v/>
      </c>
      <c r="U372" s="1" t="str">
        <f t="shared" si="74"/>
        <v/>
      </c>
      <c r="V372" s="1" t="str">
        <f t="shared" si="75"/>
        <v>SyndrRetard;</v>
      </c>
      <c r="W372" s="1" t="str">
        <f t="shared" si="76"/>
        <v/>
      </c>
      <c r="X372" s="1" t="str">
        <f t="shared" si="77"/>
        <v/>
      </c>
      <c r="Y372" s="1" t="str">
        <f t="shared" si="78"/>
        <v/>
      </c>
      <c r="Z372" s="1" t="str">
        <f t="shared" si="79"/>
        <v/>
      </c>
      <c r="AA372" s="1" t="str">
        <f t="shared" si="80"/>
        <v/>
      </c>
      <c r="AB372" s="1" t="str">
        <f t="shared" si="81"/>
        <v/>
      </c>
      <c r="AC372" s="1" t="str">
        <f t="shared" si="82"/>
        <v>Gene:KMT2A&amp;HGNC:7132&amp;OMIM:159555&amp;UserInfo:Leukemia, myeloid/lymphoid or mixed-lineage ; Wiedemann-Steiner syndrome&amp;UserType:SyndrRetard;</v>
      </c>
      <c r="AD372" s="1" t="str">
        <f t="shared" si="83"/>
        <v>SyndrRetard;</v>
      </c>
    </row>
    <row r="373" spans="1:30" ht="12" customHeight="1" x14ac:dyDescent="0.2">
      <c r="A373" s="5" t="s">
        <v>1122</v>
      </c>
      <c r="B373" s="5"/>
      <c r="C373" s="5" t="s">
        <v>1123</v>
      </c>
      <c r="D373" s="6" t="str">
        <f t="shared" si="71"/>
        <v>Click HGNC</v>
      </c>
      <c r="E373" s="7">
        <v>602113</v>
      </c>
      <c r="F373" s="6" t="str">
        <f t="shared" si="70"/>
        <v>Click OMIM</v>
      </c>
      <c r="G373" s="7" t="s">
        <v>1124</v>
      </c>
      <c r="H373" s="5" t="s">
        <v>21</v>
      </c>
      <c r="I373" s="5"/>
      <c r="J373" s="5"/>
      <c r="K373" s="5"/>
      <c r="L373" s="5" t="s">
        <v>22</v>
      </c>
      <c r="M373" s="5"/>
      <c r="N373" s="5"/>
      <c r="O373" s="5"/>
      <c r="P373" s="5"/>
      <c r="Q373" s="5"/>
      <c r="R373" s="9"/>
      <c r="S373" s="1" t="str">
        <f t="shared" si="72"/>
        <v/>
      </c>
      <c r="T373" s="1" t="str">
        <f t="shared" si="73"/>
        <v/>
      </c>
      <c r="U373" s="1" t="str">
        <f t="shared" si="74"/>
        <v/>
      </c>
      <c r="V373" s="1" t="str">
        <f t="shared" si="75"/>
        <v>SyndrRetard;</v>
      </c>
      <c r="W373" s="1" t="str">
        <f t="shared" si="76"/>
        <v/>
      </c>
      <c r="X373" s="1" t="str">
        <f t="shared" si="77"/>
        <v/>
      </c>
      <c r="Y373" s="1" t="str">
        <f t="shared" si="78"/>
        <v/>
      </c>
      <c r="Z373" s="1" t="str">
        <f t="shared" si="79"/>
        <v/>
      </c>
      <c r="AA373" s="1" t="str">
        <f t="shared" si="80"/>
        <v/>
      </c>
      <c r="AB373" s="1" t="str">
        <f t="shared" si="81"/>
        <v/>
      </c>
      <c r="AC373" s="1" t="str">
        <f t="shared" si="82"/>
        <v>Gene:KMT2D&amp;HGNC:7133&amp;OMIM:602113&amp;UserInfo:Kabuki syndrome 1&amp;UserType:SyndrRetard;</v>
      </c>
      <c r="AD373" s="1" t="str">
        <f t="shared" si="83"/>
        <v>SyndrRetard;</v>
      </c>
    </row>
    <row r="374" spans="1:30" ht="12" customHeight="1" x14ac:dyDescent="0.2">
      <c r="A374" s="5" t="s">
        <v>1125</v>
      </c>
      <c r="B374" s="5"/>
      <c r="C374" s="5" t="s">
        <v>1126</v>
      </c>
      <c r="D374" s="6" t="str">
        <f t="shared" si="71"/>
        <v>Click HGNC</v>
      </c>
      <c r="E374" s="7">
        <v>609173</v>
      </c>
      <c r="F374" s="6" t="str">
        <f t="shared" si="70"/>
        <v>Click OMIM</v>
      </c>
      <c r="G374" s="7" t="s">
        <v>1127</v>
      </c>
      <c r="H374" s="5"/>
      <c r="I374" s="5"/>
      <c r="J374" s="5"/>
      <c r="K374" s="5"/>
      <c r="L374" s="5" t="s">
        <v>22</v>
      </c>
      <c r="M374" s="5"/>
      <c r="N374" s="5"/>
      <c r="O374" s="5"/>
      <c r="P374" s="5"/>
      <c r="Q374" s="5"/>
      <c r="R374" s="9"/>
      <c r="S374" s="1" t="str">
        <f t="shared" si="72"/>
        <v/>
      </c>
      <c r="T374" s="1" t="str">
        <f t="shared" si="73"/>
        <v/>
      </c>
      <c r="U374" s="1" t="str">
        <f t="shared" si="74"/>
        <v/>
      </c>
      <c r="V374" s="1" t="str">
        <f t="shared" si="75"/>
        <v>SyndrRetard;</v>
      </c>
      <c r="W374" s="1" t="str">
        <f t="shared" si="76"/>
        <v/>
      </c>
      <c r="X374" s="1" t="str">
        <f t="shared" si="77"/>
        <v/>
      </c>
      <c r="Y374" s="1" t="str">
        <f t="shared" si="78"/>
        <v/>
      </c>
      <c r="Z374" s="1" t="str">
        <f t="shared" si="79"/>
        <v/>
      </c>
      <c r="AA374" s="1" t="str">
        <f t="shared" si="80"/>
        <v/>
      </c>
      <c r="AB374" s="1" t="str">
        <f t="shared" si="81"/>
        <v/>
      </c>
      <c r="AC374" s="1" t="str">
        <f t="shared" si="82"/>
        <v>Gene:KNL1&amp;HGNC:24054&amp;OMIM:609173&amp;UserInfo:Microcephaly 4, primary, autosomal recessive&amp;UserType:SyndrRetard;</v>
      </c>
      <c r="AD374" s="1" t="str">
        <f t="shared" si="83"/>
        <v>SyndrRetard;</v>
      </c>
    </row>
    <row r="375" spans="1:30" ht="12" customHeight="1" x14ac:dyDescent="0.2">
      <c r="A375" s="5" t="s">
        <v>1128</v>
      </c>
      <c r="B375" s="5"/>
      <c r="C375" s="5" t="s">
        <v>1129</v>
      </c>
      <c r="D375" s="6" t="str">
        <f t="shared" si="71"/>
        <v>Click HGNC</v>
      </c>
      <c r="E375" s="7">
        <v>615620</v>
      </c>
      <c r="F375" s="6" t="str">
        <f t="shared" si="70"/>
        <v>Click OMIM</v>
      </c>
      <c r="G375" s="7" t="s">
        <v>1130</v>
      </c>
      <c r="H375" s="5" t="s">
        <v>21</v>
      </c>
      <c r="I375" s="5"/>
      <c r="J375" s="5"/>
      <c r="K375" s="5"/>
      <c r="L375" s="5" t="s">
        <v>22</v>
      </c>
      <c r="M375" s="5"/>
      <c r="N375" s="5"/>
      <c r="O375" s="5"/>
      <c r="P375" s="5"/>
      <c r="Q375" s="5"/>
      <c r="R375" s="9"/>
      <c r="S375" s="1" t="str">
        <f t="shared" si="72"/>
        <v/>
      </c>
      <c r="T375" s="1" t="str">
        <f t="shared" si="73"/>
        <v/>
      </c>
      <c r="U375" s="1" t="str">
        <f t="shared" si="74"/>
        <v/>
      </c>
      <c r="V375" s="1" t="str">
        <f t="shared" si="75"/>
        <v>SyndrRetard;</v>
      </c>
      <c r="W375" s="1" t="str">
        <f t="shared" si="76"/>
        <v/>
      </c>
      <c r="X375" s="1" t="str">
        <f t="shared" si="77"/>
        <v/>
      </c>
      <c r="Y375" s="1" t="str">
        <f t="shared" si="78"/>
        <v/>
      </c>
      <c r="Z375" s="1" t="str">
        <f t="shared" si="79"/>
        <v/>
      </c>
      <c r="AA375" s="1" t="str">
        <f t="shared" si="80"/>
        <v/>
      </c>
      <c r="AB375" s="1" t="str">
        <f t="shared" si="81"/>
        <v/>
      </c>
      <c r="AC375" s="1" t="str">
        <f t="shared" si="82"/>
        <v>Gene:KPTN&amp;HGNC:6404&amp;OMIM:615620&amp;UserInfo:Mental retardation, autosomal recessive 41&amp;UserType:SyndrRetard;</v>
      </c>
      <c r="AD375" s="1" t="str">
        <f t="shared" si="83"/>
        <v>SyndrRetard;</v>
      </c>
    </row>
    <row r="376" spans="1:30" ht="12" customHeight="1" x14ac:dyDescent="0.2">
      <c r="A376" s="5" t="s">
        <v>1131</v>
      </c>
      <c r="B376" s="5"/>
      <c r="C376" s="5" t="s">
        <v>1132</v>
      </c>
      <c r="D376" s="6" t="str">
        <f t="shared" si="71"/>
        <v>Click HGNC</v>
      </c>
      <c r="E376" s="7">
        <v>190070</v>
      </c>
      <c r="F376" s="6" t="str">
        <f t="shared" si="70"/>
        <v>Click OMIM</v>
      </c>
      <c r="G376" s="7" t="s">
        <v>1133</v>
      </c>
      <c r="H376" s="5" t="s">
        <v>21</v>
      </c>
      <c r="I376" s="5"/>
      <c r="J376" s="5"/>
      <c r="K376" s="5"/>
      <c r="L376" s="5" t="s">
        <v>22</v>
      </c>
      <c r="M376" s="5"/>
      <c r="N376" s="5"/>
      <c r="O376" s="5"/>
      <c r="P376" s="5"/>
      <c r="Q376" s="5"/>
      <c r="R376" s="9"/>
      <c r="S376" s="1" t="str">
        <f t="shared" si="72"/>
        <v/>
      </c>
      <c r="T376" s="1" t="str">
        <f t="shared" si="73"/>
        <v/>
      </c>
      <c r="U376" s="1" t="str">
        <f t="shared" si="74"/>
        <v/>
      </c>
      <c r="V376" s="1" t="str">
        <f t="shared" si="75"/>
        <v>SyndrRetard;</v>
      </c>
      <c r="W376" s="1" t="str">
        <f t="shared" si="76"/>
        <v/>
      </c>
      <c r="X376" s="1" t="str">
        <f t="shared" si="77"/>
        <v/>
      </c>
      <c r="Y376" s="1" t="str">
        <f t="shared" si="78"/>
        <v/>
      </c>
      <c r="Z376" s="1" t="str">
        <f t="shared" si="79"/>
        <v/>
      </c>
      <c r="AA376" s="1" t="str">
        <f t="shared" si="80"/>
        <v/>
      </c>
      <c r="AB376" s="1" t="str">
        <f t="shared" si="81"/>
        <v/>
      </c>
      <c r="AC376" s="1" t="str">
        <f t="shared" si="82"/>
        <v>Gene:KRAS&amp;HGNC:6407&amp;OMIM:190070&amp;UserInfo:Bladder cancer, somatic ; Breast cancer, somatic ; Cardiofaciocutaneous syndrome 2 ; Gastric cancer, somatic ; Leukemia, acute myeloid ; Lung cancer, somatic ; Noonan syndrome 3 ; Pancreatic carcinoma, somatic ; RAS-associated autoimmune leukoproliferative disorder ; Schimmelpenning-Feuerstein-Mims syndrome, somatic mosaic&amp;UserType:SyndrRetard;</v>
      </c>
      <c r="AD376" s="1" t="str">
        <f t="shared" si="83"/>
        <v>SyndrRetard;</v>
      </c>
    </row>
    <row r="377" spans="1:30" ht="12" customHeight="1" x14ac:dyDescent="0.2">
      <c r="A377" s="5" t="s">
        <v>1134</v>
      </c>
      <c r="B377" s="5"/>
      <c r="C377" s="5" t="s">
        <v>1135</v>
      </c>
      <c r="D377" s="6" t="str">
        <f t="shared" si="71"/>
        <v>Click HGNC</v>
      </c>
      <c r="E377" s="7">
        <v>300585</v>
      </c>
      <c r="F377" s="6" t="str">
        <f t="shared" si="70"/>
        <v>Click OMIM</v>
      </c>
      <c r="G377" s="7" t="s">
        <v>20</v>
      </c>
      <c r="H377" s="5" t="s">
        <v>21</v>
      </c>
      <c r="I377" s="5"/>
      <c r="J377" s="5"/>
      <c r="K377" s="5"/>
      <c r="L377" s="5"/>
      <c r="M377" s="5"/>
      <c r="N377" s="5"/>
      <c r="O377" s="5"/>
      <c r="P377" s="5"/>
      <c r="Q377" s="5"/>
      <c r="R377" s="9"/>
      <c r="S377" s="1" t="str">
        <f t="shared" si="72"/>
        <v/>
      </c>
      <c r="T377" s="1" t="str">
        <f t="shared" si="73"/>
        <v/>
      </c>
      <c r="U377" s="1" t="str">
        <f t="shared" si="74"/>
        <v/>
      </c>
      <c r="V377" s="1" t="str">
        <f t="shared" si="75"/>
        <v/>
      </c>
      <c r="W377" s="1" t="str">
        <f t="shared" si="76"/>
        <v/>
      </c>
      <c r="X377" s="1" t="str">
        <f t="shared" si="77"/>
        <v/>
      </c>
      <c r="Y377" s="1" t="str">
        <f t="shared" si="78"/>
        <v/>
      </c>
      <c r="Z377" s="1" t="str">
        <f t="shared" si="79"/>
        <v/>
      </c>
      <c r="AA377" s="1" t="str">
        <f t="shared" si="80"/>
        <v/>
      </c>
      <c r="AB377" s="1" t="str">
        <f t="shared" si="81"/>
        <v/>
      </c>
      <c r="AC377" s="1" t="str">
        <f t="shared" si="82"/>
        <v>Gene:KRBOX4&amp;HGNC:26007&amp;OMIM:300585&amp;UserInfo:No OMIM phenotype&amp;UserType:</v>
      </c>
      <c r="AD377" s="1" t="str">
        <f t="shared" si="83"/>
        <v/>
      </c>
    </row>
    <row r="378" spans="1:30" ht="12" customHeight="1" x14ac:dyDescent="0.2">
      <c r="A378" s="5" t="s">
        <v>1136</v>
      </c>
      <c r="B378" s="5"/>
      <c r="C378" s="5" t="s">
        <v>1137</v>
      </c>
      <c r="D378" s="6" t="str">
        <f t="shared" si="71"/>
        <v>Click HGNC</v>
      </c>
      <c r="E378" s="7">
        <v>308840</v>
      </c>
      <c r="F378" s="6" t="str">
        <f t="shared" ref="F378:F441" si="84">IF(ISERROR(E378),"",HYPERLINK(CONCATENATE("https://omim.org/entry/",E378),"Click OMIM"))</f>
        <v>Click OMIM</v>
      </c>
      <c r="G378" s="7" t="s">
        <v>1138</v>
      </c>
      <c r="H378" s="5" t="s">
        <v>21</v>
      </c>
      <c r="I378" s="5"/>
      <c r="J378" s="5"/>
      <c r="K378" s="5"/>
      <c r="L378" s="5" t="s">
        <v>22</v>
      </c>
      <c r="M378" s="5" t="s">
        <v>22</v>
      </c>
      <c r="N378" s="5"/>
      <c r="O378" s="5"/>
      <c r="P378" s="5"/>
      <c r="Q378" s="5"/>
      <c r="R378" s="9"/>
      <c r="S378" s="1" t="str">
        <f t="shared" si="72"/>
        <v/>
      </c>
      <c r="T378" s="1" t="str">
        <f t="shared" si="73"/>
        <v/>
      </c>
      <c r="U378" s="1" t="str">
        <f t="shared" si="74"/>
        <v/>
      </c>
      <c r="V378" s="1" t="str">
        <f t="shared" si="75"/>
        <v>SyndrRetard;</v>
      </c>
      <c r="W378" s="1" t="str">
        <f t="shared" si="76"/>
        <v>RetardPlusCerebAbnorm;</v>
      </c>
      <c r="X378" s="1" t="str">
        <f t="shared" si="77"/>
        <v/>
      </c>
      <c r="Y378" s="1" t="str">
        <f t="shared" si="78"/>
        <v/>
      </c>
      <c r="Z378" s="1" t="str">
        <f t="shared" si="79"/>
        <v/>
      </c>
      <c r="AA378" s="1" t="str">
        <f t="shared" si="80"/>
        <v/>
      </c>
      <c r="AB378" s="1" t="str">
        <f t="shared" si="81"/>
        <v/>
      </c>
      <c r="AC378" s="1" t="str">
        <f t="shared" si="82"/>
        <v>Gene:L1CAM&amp;HGNC:6470&amp;OMIM:308840&amp;UserInfo:Corpus callosum, partial agenesis of ; CRASH syndrome ; Hydrocephalus due to aqueductal stenosis ; Hydrocephalus with congenital idiopathic intestinal pseudoobstruction ; Hydrocephalus with Hirschsprung disease ; MASA syndrome&amp;UserType:SyndrRetard;RetardPlusCerebAbnorm;</v>
      </c>
      <c r="AD378" s="1" t="str">
        <f t="shared" si="83"/>
        <v>SyndrRetard;RetardPlusCerebAbnorm;</v>
      </c>
    </row>
    <row r="379" spans="1:30" ht="12" customHeight="1" x14ac:dyDescent="0.2">
      <c r="A379" s="5" t="s">
        <v>1139</v>
      </c>
      <c r="B379" s="5"/>
      <c r="C379" s="5" t="s">
        <v>1140</v>
      </c>
      <c r="D379" s="6" t="str">
        <f t="shared" si="71"/>
        <v>Click HGNC</v>
      </c>
      <c r="E379" s="7">
        <v>609584</v>
      </c>
      <c r="F379" s="6" t="str">
        <f t="shared" si="84"/>
        <v>Click OMIM</v>
      </c>
      <c r="G379" s="7" t="s">
        <v>1141</v>
      </c>
      <c r="H379" s="5" t="s">
        <v>21</v>
      </c>
      <c r="I379" s="5"/>
      <c r="J379" s="5"/>
      <c r="K379" s="8" t="s">
        <v>29</v>
      </c>
      <c r="L379" s="5"/>
      <c r="M379" s="8" t="s">
        <v>29</v>
      </c>
      <c r="N379" s="8" t="s">
        <v>29</v>
      </c>
      <c r="O379" s="5" t="s">
        <v>22</v>
      </c>
      <c r="P379" s="5"/>
      <c r="Q379" s="5"/>
      <c r="R379" s="9"/>
      <c r="S379" s="1" t="str">
        <f t="shared" si="72"/>
        <v/>
      </c>
      <c r="T379" s="1" t="str">
        <f t="shared" si="73"/>
        <v/>
      </c>
      <c r="U379" s="1" t="str">
        <f t="shared" si="74"/>
        <v>NonSyndrRetard;</v>
      </c>
      <c r="V379" s="1" t="str">
        <f t="shared" si="75"/>
        <v/>
      </c>
      <c r="W379" s="1" t="str">
        <f t="shared" si="76"/>
        <v>RetardPlusCerebAbnorm;</v>
      </c>
      <c r="X379" s="1" t="str">
        <f t="shared" si="77"/>
        <v>Encephalo;</v>
      </c>
      <c r="Y379" s="1" t="str">
        <f t="shared" si="78"/>
        <v>Metabolism;</v>
      </c>
      <c r="Z379" s="1" t="str">
        <f t="shared" si="79"/>
        <v/>
      </c>
      <c r="AA379" s="1" t="str">
        <f t="shared" si="80"/>
        <v/>
      </c>
      <c r="AB379" s="1" t="str">
        <f t="shared" si="81"/>
        <v/>
      </c>
      <c r="AC379" s="1" t="str">
        <f t="shared" si="82"/>
        <v>Gene:L2HGDH&amp;HGNC:20499&amp;OMIM:609584&amp;UserInfo:L-2-hydroxyglutaric aciduria&amp;UserType:NonSyndrRetard;RetardPlusCerebAbnorm;Encephalo;Metabolism;</v>
      </c>
      <c r="AD379" s="1" t="str">
        <f t="shared" si="83"/>
        <v>NonSyndrRetard;RetardPlusCerebAbnorm;Encephalo;Metabolism;</v>
      </c>
    </row>
    <row r="380" spans="1:30" ht="12" customHeight="1" x14ac:dyDescent="0.2">
      <c r="A380" s="5" t="s">
        <v>1142</v>
      </c>
      <c r="B380" s="5"/>
      <c r="C380" s="5" t="s">
        <v>1143</v>
      </c>
      <c r="D380" s="6" t="str">
        <f t="shared" si="71"/>
        <v>Click HGNC</v>
      </c>
      <c r="E380" s="7">
        <v>150320</v>
      </c>
      <c r="F380" s="6" t="str">
        <f t="shared" si="84"/>
        <v>Click OMIM</v>
      </c>
      <c r="G380" s="7" t="s">
        <v>1144</v>
      </c>
      <c r="H380" s="5" t="s">
        <v>283</v>
      </c>
      <c r="I380" s="5"/>
      <c r="J380" s="5"/>
      <c r="K380" s="5"/>
      <c r="L380" s="5" t="s">
        <v>22</v>
      </c>
      <c r="M380" s="5" t="s">
        <v>22</v>
      </c>
      <c r="N380" s="5"/>
      <c r="O380" s="5"/>
      <c r="P380" s="5" t="s">
        <v>1145</v>
      </c>
      <c r="Q380" s="5"/>
      <c r="R380" s="9"/>
      <c r="S380" s="1" t="str">
        <f t="shared" si="72"/>
        <v/>
      </c>
      <c r="T380" s="1" t="str">
        <f t="shared" si="73"/>
        <v/>
      </c>
      <c r="U380" s="1" t="str">
        <f t="shared" si="74"/>
        <v/>
      </c>
      <c r="V380" s="1" t="str">
        <f t="shared" si="75"/>
        <v>SyndrRetard;</v>
      </c>
      <c r="W380" s="1" t="str">
        <f t="shared" si="76"/>
        <v>RetardPlusCerebAbnorm;</v>
      </c>
      <c r="X380" s="1" t="str">
        <f t="shared" si="77"/>
        <v/>
      </c>
      <c r="Y380" s="1" t="str">
        <f t="shared" si="78"/>
        <v/>
      </c>
      <c r="Z380" s="1" t="str">
        <f t="shared" si="79"/>
        <v/>
      </c>
      <c r="AA380" s="1" t="str">
        <f t="shared" si="80"/>
        <v/>
      </c>
      <c r="AB380" s="1" t="str">
        <f t="shared" si="81"/>
        <v/>
      </c>
      <c r="AC380" s="1" t="str">
        <f t="shared" si="82"/>
        <v>Gene:LAMA1&amp;HGNC:6481&amp;OMIM:150320&amp;UserInfo:Poretti-Boltshauser syndrome&amp;UserType:SyndrRetard;RetardPlusCerebAbnorm;</v>
      </c>
      <c r="AD380" s="1" t="str">
        <f t="shared" si="83"/>
        <v>SyndrRetard;RetardPlusCerebAbnorm;</v>
      </c>
    </row>
    <row r="381" spans="1:30" ht="12" customHeight="1" x14ac:dyDescent="0.2">
      <c r="A381" s="5" t="s">
        <v>1146</v>
      </c>
      <c r="B381" s="5"/>
      <c r="C381" s="5" t="s">
        <v>1147</v>
      </c>
      <c r="D381" s="6" t="str">
        <f t="shared" si="71"/>
        <v>Click HGNC</v>
      </c>
      <c r="E381" s="7">
        <v>156225</v>
      </c>
      <c r="F381" s="6" t="str">
        <f t="shared" si="84"/>
        <v>Click OMIM</v>
      </c>
      <c r="G381" s="7" t="s">
        <v>1148</v>
      </c>
      <c r="H381" s="5" t="s">
        <v>21</v>
      </c>
      <c r="I381" s="5"/>
      <c r="J381" s="5"/>
      <c r="K381" s="5"/>
      <c r="L381" s="5" t="s">
        <v>22</v>
      </c>
      <c r="M381" s="5" t="s">
        <v>22</v>
      </c>
      <c r="N381" s="5"/>
      <c r="O381" s="5"/>
      <c r="P381" s="5"/>
      <c r="Q381" s="5"/>
      <c r="R381" s="9" t="s">
        <v>22</v>
      </c>
      <c r="S381" s="1" t="str">
        <f t="shared" si="72"/>
        <v/>
      </c>
      <c r="T381" s="1" t="str">
        <f t="shared" si="73"/>
        <v/>
      </c>
      <c r="U381" s="1" t="str">
        <f t="shared" si="74"/>
        <v/>
      </c>
      <c r="V381" s="1" t="str">
        <f t="shared" si="75"/>
        <v>SyndrRetard;</v>
      </c>
      <c r="W381" s="1" t="str">
        <f t="shared" si="76"/>
        <v>RetardPlusCerebAbnorm;</v>
      </c>
      <c r="X381" s="1" t="str">
        <f t="shared" si="77"/>
        <v/>
      </c>
      <c r="Y381" s="1" t="str">
        <f t="shared" si="78"/>
        <v/>
      </c>
      <c r="Z381" s="1" t="str">
        <f t="shared" si="79"/>
        <v/>
      </c>
      <c r="AA381" s="1" t="str">
        <f t="shared" si="80"/>
        <v/>
      </c>
      <c r="AB381" s="1" t="str">
        <f t="shared" si="81"/>
        <v>Neuro;</v>
      </c>
      <c r="AC381" s="1" t="str">
        <f t="shared" si="82"/>
        <v>Gene:LAMA2&amp;HGNC:6482&amp;OMIM:156225&amp;UserInfo:Muscular dystrophy, congenital merosin-deficient ; Muscular dystrophy, congenital, due to partial LAMA2 deficiency&amp;UserType:SyndrRetard;RetardPlusCerebAbnorm;Neuro;</v>
      </c>
      <c r="AD381" s="1" t="str">
        <f t="shared" si="83"/>
        <v>SyndrRetard;RetardPlusCerebAbnorm;Neuro;</v>
      </c>
    </row>
    <row r="382" spans="1:30" ht="12" customHeight="1" x14ac:dyDescent="0.2">
      <c r="A382" s="5" t="s">
        <v>1149</v>
      </c>
      <c r="B382" s="5"/>
      <c r="C382" s="5" t="s">
        <v>1150</v>
      </c>
      <c r="D382" s="6" t="str">
        <f t="shared" si="71"/>
        <v>Click HGNC</v>
      </c>
      <c r="E382" s="7">
        <v>604349</v>
      </c>
      <c r="F382" s="6" t="str">
        <f t="shared" si="84"/>
        <v>Click OMIM</v>
      </c>
      <c r="G382" s="7" t="s">
        <v>1151</v>
      </c>
      <c r="H382" s="5" t="s">
        <v>21</v>
      </c>
      <c r="I382" s="5"/>
      <c r="J382" s="5"/>
      <c r="K382" s="5"/>
      <c r="L382" s="5" t="s">
        <v>22</v>
      </c>
      <c r="M382" s="5" t="s">
        <v>22</v>
      </c>
      <c r="N382" s="5"/>
      <c r="O382" s="5"/>
      <c r="P382" s="5" t="s">
        <v>22</v>
      </c>
      <c r="Q382" s="5"/>
      <c r="R382" s="9"/>
      <c r="S382" s="1" t="str">
        <f t="shared" si="72"/>
        <v/>
      </c>
      <c r="T382" s="1" t="str">
        <f t="shared" si="73"/>
        <v/>
      </c>
      <c r="U382" s="1" t="str">
        <f t="shared" si="74"/>
        <v/>
      </c>
      <c r="V382" s="1" t="str">
        <f t="shared" si="75"/>
        <v>SyndrRetard;</v>
      </c>
      <c r="W382" s="1" t="str">
        <f t="shared" si="76"/>
        <v>RetardPlusCerebAbnorm;</v>
      </c>
      <c r="X382" s="1" t="str">
        <f t="shared" si="77"/>
        <v/>
      </c>
      <c r="Y382" s="1" t="str">
        <f t="shared" si="78"/>
        <v/>
      </c>
      <c r="Z382" s="1" t="str">
        <f t="shared" si="79"/>
        <v>NonRetardButSyndr;</v>
      </c>
      <c r="AA382" s="1" t="str">
        <f t="shared" si="80"/>
        <v/>
      </c>
      <c r="AB382" s="1" t="str">
        <f t="shared" si="81"/>
        <v/>
      </c>
      <c r="AC382" s="1" t="str">
        <f t="shared" si="82"/>
        <v>Gene:LAMC3&amp;HGNC:6494&amp;OMIM:604349&amp;UserInfo:Cortical malformations, occipital&amp;UserType:SyndrRetard;RetardPlusCerebAbnorm;NonRetardButSyndr;</v>
      </c>
      <c r="AD382" s="1" t="str">
        <f t="shared" si="83"/>
        <v>SyndrRetard;RetardPlusCerebAbnorm;NonRetardButSyndr;</v>
      </c>
    </row>
    <row r="383" spans="1:30" ht="12" customHeight="1" x14ac:dyDescent="0.2">
      <c r="A383" s="5" t="s">
        <v>1152</v>
      </c>
      <c r="B383" s="5"/>
      <c r="C383" s="5" t="s">
        <v>1153</v>
      </c>
      <c r="D383" s="6" t="str">
        <f t="shared" si="71"/>
        <v>Click HGNC</v>
      </c>
      <c r="E383" s="7">
        <v>309060</v>
      </c>
      <c r="F383" s="6" t="str">
        <f t="shared" si="84"/>
        <v>Click OMIM</v>
      </c>
      <c r="G383" s="7" t="s">
        <v>1154</v>
      </c>
      <c r="H383" s="5" t="s">
        <v>211</v>
      </c>
      <c r="I383" s="5"/>
      <c r="J383" s="5"/>
      <c r="K383" s="5"/>
      <c r="L383" s="5" t="s">
        <v>22</v>
      </c>
      <c r="M383" s="5"/>
      <c r="N383" s="5"/>
      <c r="O383" s="5"/>
      <c r="P383" s="5"/>
      <c r="Q383" s="5" t="s">
        <v>22</v>
      </c>
      <c r="R383" s="9" t="s">
        <v>22</v>
      </c>
      <c r="S383" s="1" t="str">
        <f t="shared" si="72"/>
        <v/>
      </c>
      <c r="T383" s="1" t="str">
        <f t="shared" si="73"/>
        <v/>
      </c>
      <c r="U383" s="1" t="str">
        <f t="shared" si="74"/>
        <v/>
      </c>
      <c r="V383" s="1" t="str">
        <f t="shared" si="75"/>
        <v>SyndrRetard;</v>
      </c>
      <c r="W383" s="1" t="str">
        <f t="shared" si="76"/>
        <v/>
      </c>
      <c r="X383" s="1" t="str">
        <f t="shared" si="77"/>
        <v/>
      </c>
      <c r="Y383" s="1" t="str">
        <f t="shared" si="78"/>
        <v/>
      </c>
      <c r="Z383" s="1" t="str">
        <f t="shared" si="79"/>
        <v/>
      </c>
      <c r="AA383" s="1" t="str">
        <f t="shared" si="80"/>
        <v>Cardiopathy;</v>
      </c>
      <c r="AB383" s="1" t="str">
        <f t="shared" si="81"/>
        <v>Neuro;</v>
      </c>
      <c r="AC383" s="1" t="str">
        <f t="shared" si="82"/>
        <v>Gene:LAMP2&amp;HGNC:6501&amp;OMIM:309060&amp;UserInfo:Danon disease&amp;UserType:SyndrRetard;Cardiopathy;Neuro;</v>
      </c>
      <c r="AD383" s="1" t="str">
        <f t="shared" si="83"/>
        <v>SyndrRetard;Cardiopathy;Neuro;</v>
      </c>
    </row>
    <row r="384" spans="1:30" ht="12" customHeight="1" x14ac:dyDescent="0.2">
      <c r="A384" s="5" t="s">
        <v>1155</v>
      </c>
      <c r="B384" s="5"/>
      <c r="C384" s="5" t="s">
        <v>1156</v>
      </c>
      <c r="D384" s="6" t="str">
        <f t="shared" si="71"/>
        <v>Click HGNC</v>
      </c>
      <c r="E384" s="7">
        <v>603590</v>
      </c>
      <c r="F384" s="6" t="str">
        <f t="shared" si="84"/>
        <v>Click OMIM</v>
      </c>
      <c r="G384" s="7" t="s">
        <v>1157</v>
      </c>
      <c r="H384" s="5" t="s">
        <v>21</v>
      </c>
      <c r="I384" s="5"/>
      <c r="J384" s="5"/>
      <c r="K384" s="5"/>
      <c r="L384" s="5" t="s">
        <v>22</v>
      </c>
      <c r="M384" s="5" t="s">
        <v>22</v>
      </c>
      <c r="N384" s="5"/>
      <c r="O384" s="5"/>
      <c r="P384" s="5"/>
      <c r="Q384" s="5"/>
      <c r="R384" s="9" t="s">
        <v>22</v>
      </c>
      <c r="S384" s="1" t="str">
        <f t="shared" si="72"/>
        <v/>
      </c>
      <c r="T384" s="1" t="str">
        <f t="shared" si="73"/>
        <v/>
      </c>
      <c r="U384" s="1" t="str">
        <f t="shared" si="74"/>
        <v/>
      </c>
      <c r="V384" s="1" t="str">
        <f t="shared" si="75"/>
        <v>SyndrRetard;</v>
      </c>
      <c r="W384" s="1" t="str">
        <f t="shared" si="76"/>
        <v>RetardPlusCerebAbnorm;</v>
      </c>
      <c r="X384" s="1" t="str">
        <f t="shared" si="77"/>
        <v/>
      </c>
      <c r="Y384" s="1" t="str">
        <f t="shared" si="78"/>
        <v/>
      </c>
      <c r="Z384" s="1" t="str">
        <f t="shared" si="79"/>
        <v/>
      </c>
      <c r="AA384" s="1" t="str">
        <f t="shared" si="80"/>
        <v/>
      </c>
      <c r="AB384" s="1" t="str">
        <f t="shared" si="81"/>
        <v>Neuro;</v>
      </c>
      <c r="AC384" s="1" t="str">
        <f t="shared" si="82"/>
        <v>Gene:LARGE1&amp;HGNC:6511&amp;OMIM:603590&amp;UserInfo:Muscular dystrophy-dystroglycanopathy (congenital with brain and eye anomalies), type A, 6 ; Muscular dystrophy-dystroglycanopathy (congenital with mental retardation), type B, 6&amp;UserType:SyndrRetard;RetardPlusCerebAbnorm;Neuro;</v>
      </c>
      <c r="AD384" s="1" t="str">
        <f t="shared" si="83"/>
        <v>SyndrRetard;RetardPlusCerebAbnorm;Neuro;</v>
      </c>
    </row>
    <row r="385" spans="1:30" ht="12" customHeight="1" x14ac:dyDescent="0.2">
      <c r="A385" s="5" t="s">
        <v>1158</v>
      </c>
      <c r="B385" s="5"/>
      <c r="C385" s="5" t="s">
        <v>1159</v>
      </c>
      <c r="D385" s="6" t="str">
        <f t="shared" si="71"/>
        <v>Click HGNC</v>
      </c>
      <c r="E385" s="7">
        <v>612026</v>
      </c>
      <c r="F385" s="6" t="str">
        <f t="shared" si="84"/>
        <v>Click OMIM</v>
      </c>
      <c r="G385" s="7" t="s">
        <v>1160</v>
      </c>
      <c r="H385" s="5" t="s">
        <v>21</v>
      </c>
      <c r="I385" s="5"/>
      <c r="J385" s="5"/>
      <c r="K385" s="5"/>
      <c r="L385" s="5" t="s">
        <v>22</v>
      </c>
      <c r="M385" s="5"/>
      <c r="N385" s="5"/>
      <c r="O385" s="5"/>
      <c r="P385" s="5"/>
      <c r="Q385" s="5"/>
      <c r="R385" s="9"/>
      <c r="S385" s="1" t="str">
        <f t="shared" si="72"/>
        <v/>
      </c>
      <c r="T385" s="1" t="str">
        <f t="shared" si="73"/>
        <v/>
      </c>
      <c r="U385" s="1" t="str">
        <f t="shared" si="74"/>
        <v/>
      </c>
      <c r="V385" s="1" t="str">
        <f t="shared" si="75"/>
        <v>SyndrRetard;</v>
      </c>
      <c r="W385" s="1" t="str">
        <f t="shared" si="76"/>
        <v/>
      </c>
      <c r="X385" s="1" t="str">
        <f t="shared" si="77"/>
        <v/>
      </c>
      <c r="Y385" s="1" t="str">
        <f t="shared" si="78"/>
        <v/>
      </c>
      <c r="Z385" s="1" t="str">
        <f t="shared" si="79"/>
        <v/>
      </c>
      <c r="AA385" s="1" t="str">
        <f t="shared" si="80"/>
        <v/>
      </c>
      <c r="AB385" s="1" t="str">
        <f t="shared" si="81"/>
        <v/>
      </c>
      <c r="AC385" s="1" t="str">
        <f t="shared" si="82"/>
        <v>Gene:LARP7&amp;HGNC:24912&amp;OMIM:612026&amp;UserInfo:Alazami syndrome&amp;UserType:SyndrRetard;</v>
      </c>
      <c r="AD385" s="1" t="str">
        <f t="shared" si="83"/>
        <v>SyndrRetard;</v>
      </c>
    </row>
    <row r="386" spans="1:30" ht="12" customHeight="1" x14ac:dyDescent="0.2">
      <c r="A386" s="5" t="s">
        <v>1161</v>
      </c>
      <c r="B386" s="5"/>
      <c r="C386" s="5" t="s">
        <v>1162</v>
      </c>
      <c r="D386" s="6" t="str">
        <f t="shared" ref="D386:D449" si="85">IF(ISERROR(C386),"",HYPERLINK(CONCATENATE("http://www.genenames.org/cgi-bin/gene_symbol_report?hgnc_id=",C386),"Click HGNC"))</f>
        <v>Click HGNC</v>
      </c>
      <c r="E386" s="7">
        <v>601837</v>
      </c>
      <c r="F386" s="6" t="str">
        <f t="shared" si="84"/>
        <v>Click OMIM</v>
      </c>
      <c r="G386" s="7" t="s">
        <v>1163</v>
      </c>
      <c r="H386" s="5" t="s">
        <v>21</v>
      </c>
      <c r="I386" s="5"/>
      <c r="J386" s="5"/>
      <c r="K386" s="5"/>
      <c r="L386" s="5" t="s">
        <v>22</v>
      </c>
      <c r="M386" s="5"/>
      <c r="N386" s="5"/>
      <c r="O386" s="5"/>
      <c r="P386" s="5"/>
      <c r="Q386" s="5"/>
      <c r="R386" s="9"/>
      <c r="S386" s="1" t="str">
        <f t="shared" si="72"/>
        <v/>
      </c>
      <c r="T386" s="1" t="str">
        <f t="shared" si="73"/>
        <v/>
      </c>
      <c r="U386" s="1" t="str">
        <f t="shared" si="74"/>
        <v/>
      </c>
      <c r="V386" s="1" t="str">
        <f t="shared" si="75"/>
        <v>SyndrRetard;</v>
      </c>
      <c r="W386" s="1" t="str">
        <f t="shared" si="76"/>
        <v/>
      </c>
      <c r="X386" s="1" t="str">
        <f t="shared" si="77"/>
        <v/>
      </c>
      <c r="Y386" s="1" t="str">
        <f t="shared" si="78"/>
        <v/>
      </c>
      <c r="Z386" s="1" t="str">
        <f t="shared" si="79"/>
        <v/>
      </c>
      <c r="AA386" s="1" t="str">
        <f t="shared" si="80"/>
        <v/>
      </c>
      <c r="AB386" s="1" t="str">
        <f t="shared" si="81"/>
        <v/>
      </c>
      <c r="AC386" s="1" t="str">
        <f t="shared" si="82"/>
        <v>Gene:LIG4&amp;HGNC:6601&amp;OMIM:601837&amp;UserInfo:LIG4 syndrome ; Multiple myeloma, resistance to&amp;UserType:SyndrRetard;</v>
      </c>
      <c r="AD386" s="1" t="str">
        <f t="shared" si="83"/>
        <v>SyndrRetard;</v>
      </c>
    </row>
    <row r="387" spans="1:30" ht="12" customHeight="1" x14ac:dyDescent="0.2">
      <c r="A387" s="5" t="s">
        <v>1164</v>
      </c>
      <c r="B387" s="5"/>
      <c r="C387" s="5" t="s">
        <v>1165</v>
      </c>
      <c r="D387" s="6" t="str">
        <f t="shared" si="85"/>
        <v>Click HGNC</v>
      </c>
      <c r="E387" s="7">
        <v>610350</v>
      </c>
      <c r="F387" s="6" t="str">
        <f t="shared" si="84"/>
        <v>Click OMIM</v>
      </c>
      <c r="G387" s="7" t="s">
        <v>1166</v>
      </c>
      <c r="H387" s="5" t="s">
        <v>21</v>
      </c>
      <c r="I387" s="5"/>
      <c r="J387" s="5"/>
      <c r="K387" s="5" t="s">
        <v>22</v>
      </c>
      <c r="L387" s="5" t="s">
        <v>22</v>
      </c>
      <c r="M387" s="5"/>
      <c r="N387" s="5"/>
      <c r="O387" s="5"/>
      <c r="P387" s="5"/>
      <c r="Q387" s="5"/>
      <c r="R387" s="9"/>
      <c r="S387" s="1" t="str">
        <f t="shared" ref="S387:S450" si="86">IF(I387="x","ToInvestigate;","")</f>
        <v/>
      </c>
      <c r="T387" s="1" t="str">
        <f t="shared" ref="T387:T450" si="87">IF(J387="x","Unexpected;","")</f>
        <v/>
      </c>
      <c r="U387" s="1" t="str">
        <f t="shared" ref="U387:U450" si="88">IF(K387="x","NonSyndrRetard;","")</f>
        <v>NonSyndrRetard;</v>
      </c>
      <c r="V387" s="1" t="str">
        <f t="shared" ref="V387:V450" si="89">IF(L387="x","SyndrRetard;","")</f>
        <v>SyndrRetard;</v>
      </c>
      <c r="W387" s="1" t="str">
        <f t="shared" ref="W387:W450" si="90">IF(M387="x","RetardPlusCerebAbnorm;","")</f>
        <v/>
      </c>
      <c r="X387" s="1" t="str">
        <f t="shared" ref="X387:X450" si="91">IF(N387="x","Encephalo;","")</f>
        <v/>
      </c>
      <c r="Y387" s="1" t="str">
        <f t="shared" ref="Y387:Y450" si="92">IF(O387="x","Metabolism;","")</f>
        <v/>
      </c>
      <c r="Z387" s="1" t="str">
        <f t="shared" ref="Z387:Z450" si="93">IF(P387="x","NonRetardButSyndr;","")</f>
        <v/>
      </c>
      <c r="AA387" s="1" t="str">
        <f t="shared" ref="AA387:AA450" si="94">IF(Q387="x","Cardiopathy;","")</f>
        <v/>
      </c>
      <c r="AB387" s="1" t="str">
        <f t="shared" ref="AB387:AB450" si="95">IF(R387="x","Neuro;","")</f>
        <v/>
      </c>
      <c r="AC387" s="1" t="str">
        <f t="shared" ref="AC387:AC450" si="96">CONCATENATE("Gene:",A387,"&amp;",C387,"&amp;OMIM:",E387,"&amp;UserInfo:",G387,"&amp;UserType:",AD387)</f>
        <v>Gene:LINS1&amp;HGNC:30922&amp;OMIM:610350&amp;UserInfo:Mental retardation, autosomal recessive 27&amp;UserType:NonSyndrRetard;SyndrRetard;</v>
      </c>
      <c r="AD387" s="1" t="str">
        <f t="shared" ref="AD387:AD450" si="97">CONCATENATE(S387,T387,U387,V387,W387,X387,Y387,Z387,AA387,AB387)</f>
        <v>NonSyndrRetard;SyndrRetard;</v>
      </c>
    </row>
    <row r="388" spans="1:30" ht="12" customHeight="1" x14ac:dyDescent="0.2">
      <c r="A388" s="12" t="s">
        <v>1167</v>
      </c>
      <c r="B388" s="12"/>
      <c r="C388" s="5" t="s">
        <v>1168</v>
      </c>
      <c r="D388" s="6" t="str">
        <f t="shared" si="85"/>
        <v>Click HGNC</v>
      </c>
      <c r="E388" s="7">
        <v>612625</v>
      </c>
      <c r="F388" s="6" t="str">
        <f t="shared" si="84"/>
        <v>Click OMIM</v>
      </c>
      <c r="G388" s="7" t="s">
        <v>1169</v>
      </c>
      <c r="H388" s="5"/>
      <c r="I388" s="5"/>
      <c r="J388" s="5"/>
      <c r="K388" s="8" t="s">
        <v>29</v>
      </c>
      <c r="L388" s="8" t="s">
        <v>29</v>
      </c>
      <c r="M388" s="5"/>
      <c r="N388" s="5"/>
      <c r="O388" s="5" t="s">
        <v>22</v>
      </c>
      <c r="P388" s="5"/>
      <c r="Q388" s="5"/>
      <c r="R388" s="9"/>
      <c r="S388" s="1" t="str">
        <f t="shared" si="86"/>
        <v/>
      </c>
      <c r="T388" s="1" t="str">
        <f t="shared" si="87"/>
        <v/>
      </c>
      <c r="U388" s="1" t="str">
        <f t="shared" si="88"/>
        <v>NonSyndrRetard;</v>
      </c>
      <c r="V388" s="1" t="str">
        <f t="shared" si="89"/>
        <v>SyndrRetard;</v>
      </c>
      <c r="W388" s="1" t="str">
        <f t="shared" si="90"/>
        <v/>
      </c>
      <c r="X388" s="1" t="str">
        <f t="shared" si="91"/>
        <v/>
      </c>
      <c r="Y388" s="1" t="str">
        <f t="shared" si="92"/>
        <v>Metabolism;</v>
      </c>
      <c r="Z388" s="1" t="str">
        <f t="shared" si="93"/>
        <v/>
      </c>
      <c r="AA388" s="1" t="str">
        <f t="shared" si="94"/>
        <v/>
      </c>
      <c r="AB388" s="1" t="str">
        <f t="shared" si="95"/>
        <v/>
      </c>
      <c r="AC388" s="1" t="str">
        <f t="shared" si="96"/>
        <v>Gene:LMBRD1&amp;HGNC:23038&amp;OMIM:612625&amp;UserInfo:Methylmalonic aciduria and homocystinuria, cblF type&amp;UserType:NonSyndrRetard;SyndrRetard;Metabolism;</v>
      </c>
      <c r="AD388" s="1" t="str">
        <f t="shared" si="97"/>
        <v>NonSyndrRetard;SyndrRetard;Metabolism;</v>
      </c>
    </row>
    <row r="389" spans="1:30" ht="12" customHeight="1" x14ac:dyDescent="0.2">
      <c r="A389" s="5" t="s">
        <v>1170</v>
      </c>
      <c r="B389" s="5"/>
      <c r="C389" s="5" t="s">
        <v>1171</v>
      </c>
      <c r="D389" s="6" t="str">
        <f t="shared" si="85"/>
        <v>Click HGNC</v>
      </c>
      <c r="E389" s="7">
        <v>150330</v>
      </c>
      <c r="F389" s="6" t="str">
        <f t="shared" si="84"/>
        <v>Click OMIM</v>
      </c>
      <c r="G389" s="7" t="s">
        <v>1172</v>
      </c>
      <c r="H389" s="5"/>
      <c r="I389" s="5"/>
      <c r="J389" s="5"/>
      <c r="K389" s="5"/>
      <c r="L389" s="5" t="s">
        <v>22</v>
      </c>
      <c r="M389" s="5"/>
      <c r="N389" s="5"/>
      <c r="O389" s="5"/>
      <c r="P389" s="5" t="s">
        <v>22</v>
      </c>
      <c r="Q389" s="5"/>
      <c r="R389" s="9"/>
      <c r="S389" s="1" t="str">
        <f t="shared" si="86"/>
        <v/>
      </c>
      <c r="T389" s="1" t="str">
        <f t="shared" si="87"/>
        <v/>
      </c>
      <c r="U389" s="1" t="str">
        <f t="shared" si="88"/>
        <v/>
      </c>
      <c r="V389" s="1" t="str">
        <f t="shared" si="89"/>
        <v>SyndrRetard;</v>
      </c>
      <c r="W389" s="1" t="str">
        <f t="shared" si="90"/>
        <v/>
      </c>
      <c r="X389" s="1" t="str">
        <f t="shared" si="91"/>
        <v/>
      </c>
      <c r="Y389" s="1" t="str">
        <f t="shared" si="92"/>
        <v/>
      </c>
      <c r="Z389" s="1" t="str">
        <f t="shared" si="93"/>
        <v>NonRetardButSyndr;</v>
      </c>
      <c r="AA389" s="1" t="str">
        <f t="shared" si="94"/>
        <v/>
      </c>
      <c r="AB389" s="1" t="str">
        <f t="shared" si="95"/>
        <v/>
      </c>
      <c r="AC389" s="1" t="str">
        <f t="shared" si="96"/>
        <v>Gene:LMNA&amp;HGNC:6636&amp;OMIM:150330&amp;UserInfo:Cardiomyopathy, dilated, 1A ; Charcot-Marie-Tooth disease, type 2B1 ; Emery-Dreifuss muscular dystrophy 2, AD ; Emery-Dreifuss muscular dystrophy 3, AR ; Heart-hand syndrome, Slovenian type ; Hutchinson-Gilford progeria ; Lipodystrophy, familial partial, type 2 ; Malouf syndrome ; Mandibuloacral dysplasia ; Muscular dystrophy, congenital ; Muscular dystrophy, limb-girdle, type 1B ; Restrictive dermopathy, lethal&amp;UserType:SyndrRetard;NonRetardButSyndr;</v>
      </c>
      <c r="AD389" s="1" t="str">
        <f t="shared" si="97"/>
        <v>SyndrRetard;NonRetardButSyndr;</v>
      </c>
    </row>
    <row r="390" spans="1:30" ht="12" customHeight="1" x14ac:dyDescent="0.2">
      <c r="A390" s="5" t="s">
        <v>1173</v>
      </c>
      <c r="B390" s="5"/>
      <c r="C390" s="5" t="s">
        <v>1174</v>
      </c>
      <c r="D390" s="6" t="str">
        <f t="shared" si="85"/>
        <v>Click HGNC</v>
      </c>
      <c r="E390" s="7">
        <v>600073</v>
      </c>
      <c r="F390" s="6" t="str">
        <f t="shared" si="84"/>
        <v>Click OMIM</v>
      </c>
      <c r="G390" s="7" t="s">
        <v>1175</v>
      </c>
      <c r="H390" s="5" t="s">
        <v>21</v>
      </c>
      <c r="I390" s="5"/>
      <c r="J390" s="5"/>
      <c r="K390" s="5"/>
      <c r="L390" s="5" t="s">
        <v>22</v>
      </c>
      <c r="M390" s="5"/>
      <c r="N390" s="5"/>
      <c r="O390" s="5"/>
      <c r="P390" s="5" t="s">
        <v>22</v>
      </c>
      <c r="Q390" s="5"/>
      <c r="R390" s="9"/>
      <c r="S390" s="1" t="str">
        <f t="shared" si="86"/>
        <v/>
      </c>
      <c r="T390" s="1" t="str">
        <f t="shared" si="87"/>
        <v/>
      </c>
      <c r="U390" s="1" t="str">
        <f t="shared" si="88"/>
        <v/>
      </c>
      <c r="V390" s="1" t="str">
        <f t="shared" si="89"/>
        <v>SyndrRetard;</v>
      </c>
      <c r="W390" s="1" t="str">
        <f t="shared" si="90"/>
        <v/>
      </c>
      <c r="X390" s="1" t="str">
        <f t="shared" si="91"/>
        <v/>
      </c>
      <c r="Y390" s="1" t="str">
        <f t="shared" si="92"/>
        <v/>
      </c>
      <c r="Z390" s="1" t="str">
        <f t="shared" si="93"/>
        <v>NonRetardButSyndr;</v>
      </c>
      <c r="AA390" s="1" t="str">
        <f t="shared" si="94"/>
        <v/>
      </c>
      <c r="AB390" s="1" t="str">
        <f t="shared" si="95"/>
        <v/>
      </c>
      <c r="AC390" s="1" t="str">
        <f t="shared" si="96"/>
        <v>Gene:LRP2&amp;HGNC:6694&amp;OMIM:600073&amp;UserInfo:Donnai-Barrow syndrome&amp;UserType:SyndrRetard;NonRetardButSyndr;</v>
      </c>
      <c r="AD390" s="1" t="str">
        <f t="shared" si="97"/>
        <v>SyndrRetard;NonRetardButSyndr;</v>
      </c>
    </row>
    <row r="391" spans="1:30" ht="12" customHeight="1" x14ac:dyDescent="0.2">
      <c r="A391" s="5" t="s">
        <v>1176</v>
      </c>
      <c r="B391" s="5"/>
      <c r="C391" s="5" t="s">
        <v>1177</v>
      </c>
      <c r="D391" s="6" t="str">
        <f t="shared" si="85"/>
        <v>Click HGNC</v>
      </c>
      <c r="E391" s="7">
        <v>607544</v>
      </c>
      <c r="F391" s="6" t="str">
        <f t="shared" si="84"/>
        <v>Click OMIM</v>
      </c>
      <c r="G391" s="7" t="s">
        <v>1178</v>
      </c>
      <c r="H391" s="5" t="s">
        <v>21</v>
      </c>
      <c r="I391" s="5"/>
      <c r="J391" s="5"/>
      <c r="K391" s="8" t="s">
        <v>29</v>
      </c>
      <c r="L391" s="8" t="s">
        <v>29</v>
      </c>
      <c r="M391" s="5"/>
      <c r="N391" s="8" t="s">
        <v>29</v>
      </c>
      <c r="O391" s="8" t="s">
        <v>29</v>
      </c>
      <c r="P391" s="5"/>
      <c r="Q391" s="5"/>
      <c r="R391" s="9"/>
      <c r="S391" s="1" t="str">
        <f t="shared" si="86"/>
        <v/>
      </c>
      <c r="T391" s="1" t="str">
        <f t="shared" si="87"/>
        <v/>
      </c>
      <c r="U391" s="1" t="str">
        <f t="shared" si="88"/>
        <v>NonSyndrRetard;</v>
      </c>
      <c r="V391" s="1" t="str">
        <f t="shared" si="89"/>
        <v>SyndrRetard;</v>
      </c>
      <c r="W391" s="1" t="str">
        <f t="shared" si="90"/>
        <v/>
      </c>
      <c r="X391" s="1" t="str">
        <f t="shared" si="91"/>
        <v>Encephalo;</v>
      </c>
      <c r="Y391" s="1" t="str">
        <f t="shared" si="92"/>
        <v>Metabolism;</v>
      </c>
      <c r="Z391" s="1" t="str">
        <f t="shared" si="93"/>
        <v/>
      </c>
      <c r="AA391" s="1" t="str">
        <f t="shared" si="94"/>
        <v/>
      </c>
      <c r="AB391" s="1" t="str">
        <f t="shared" si="95"/>
        <v/>
      </c>
      <c r="AC391" s="1" t="str">
        <f t="shared" si="96"/>
        <v>Gene:LRPPRC&amp;HGNC:15714&amp;OMIM:607544&amp;UserInfo:Leigh syndrome, French-Canadian type&amp;UserType:NonSyndrRetard;SyndrRetard;Encephalo;Metabolism;</v>
      </c>
      <c r="AD391" s="1" t="str">
        <f t="shared" si="97"/>
        <v>NonSyndrRetard;SyndrRetard;Encephalo;Metabolism;</v>
      </c>
    </row>
    <row r="392" spans="1:30" ht="12" customHeight="1" x14ac:dyDescent="0.2">
      <c r="A392" s="5" t="s">
        <v>1179</v>
      </c>
      <c r="B392" s="5"/>
      <c r="C392" s="5" t="s">
        <v>1180</v>
      </c>
      <c r="D392" s="6" t="str">
        <f t="shared" si="85"/>
        <v>Click HGNC</v>
      </c>
      <c r="E392" s="7">
        <v>605283</v>
      </c>
      <c r="F392" s="6" t="str">
        <f t="shared" si="84"/>
        <v>Click OMIM</v>
      </c>
      <c r="G392" s="7" t="s">
        <v>1181</v>
      </c>
      <c r="H392" s="5" t="s">
        <v>283</v>
      </c>
      <c r="I392" s="5"/>
      <c r="J392" s="5"/>
      <c r="K392" s="5"/>
      <c r="L392" s="5" t="s">
        <v>22</v>
      </c>
      <c r="M392" s="5"/>
      <c r="N392" s="5"/>
      <c r="O392" s="5"/>
      <c r="P392" s="5"/>
      <c r="Q392" s="5"/>
      <c r="R392" s="9"/>
      <c r="S392" s="1" t="str">
        <f t="shared" si="86"/>
        <v/>
      </c>
      <c r="T392" s="1" t="str">
        <f t="shared" si="87"/>
        <v/>
      </c>
      <c r="U392" s="1" t="str">
        <f t="shared" si="88"/>
        <v/>
      </c>
      <c r="V392" s="1" t="str">
        <f t="shared" si="89"/>
        <v>SyndrRetard;</v>
      </c>
      <c r="W392" s="1" t="str">
        <f t="shared" si="90"/>
        <v/>
      </c>
      <c r="X392" s="1" t="str">
        <f t="shared" si="91"/>
        <v/>
      </c>
      <c r="Y392" s="1" t="str">
        <f t="shared" si="92"/>
        <v/>
      </c>
      <c r="Z392" s="1" t="str">
        <f t="shared" si="93"/>
        <v/>
      </c>
      <c r="AA392" s="1" t="str">
        <f t="shared" si="94"/>
        <v/>
      </c>
      <c r="AB392" s="1" t="str">
        <f t="shared" si="95"/>
        <v/>
      </c>
      <c r="AC392" s="1" t="str">
        <f t="shared" si="96"/>
        <v>Gene:MAGEL2&amp;HGNC:6814&amp;OMIM:605283&amp;UserInfo:Schaaf-Yang syndrome&amp;UserType:SyndrRetard;</v>
      </c>
      <c r="AD392" s="1" t="str">
        <f t="shared" si="97"/>
        <v>SyndrRetard;</v>
      </c>
    </row>
    <row r="393" spans="1:30" ht="12" customHeight="1" x14ac:dyDescent="0.2">
      <c r="A393" s="5" t="s">
        <v>1182</v>
      </c>
      <c r="B393" s="5"/>
      <c r="C393" s="5" t="s">
        <v>1183</v>
      </c>
      <c r="D393" s="6" t="str">
        <f t="shared" si="85"/>
        <v>Click HGNC</v>
      </c>
      <c r="E393" s="7">
        <v>604346</v>
      </c>
      <c r="F393" s="6" t="str">
        <f t="shared" si="84"/>
        <v>Click OMIM</v>
      </c>
      <c r="G393" s="7" t="s">
        <v>1184</v>
      </c>
      <c r="H393" s="5" t="s">
        <v>283</v>
      </c>
      <c r="I393" s="5"/>
      <c r="J393" s="5"/>
      <c r="K393" s="5" t="s">
        <v>22</v>
      </c>
      <c r="L393" s="5" t="s">
        <v>22</v>
      </c>
      <c r="M393" s="5"/>
      <c r="N393" s="5"/>
      <c r="O393" s="5"/>
      <c r="P393" s="5"/>
      <c r="Q393" s="5"/>
      <c r="R393" s="9"/>
      <c r="S393" s="1" t="str">
        <f t="shared" si="86"/>
        <v/>
      </c>
      <c r="T393" s="1" t="str">
        <f t="shared" si="87"/>
        <v/>
      </c>
      <c r="U393" s="1" t="str">
        <f t="shared" si="88"/>
        <v>NonSyndrRetard;</v>
      </c>
      <c r="V393" s="1" t="str">
        <f t="shared" si="89"/>
        <v>SyndrRetard;</v>
      </c>
      <c r="W393" s="1" t="str">
        <f t="shared" si="90"/>
        <v/>
      </c>
      <c r="X393" s="1" t="str">
        <f t="shared" si="91"/>
        <v/>
      </c>
      <c r="Y393" s="1" t="str">
        <f t="shared" si="92"/>
        <v/>
      </c>
      <c r="Z393" s="1" t="str">
        <f t="shared" si="93"/>
        <v/>
      </c>
      <c r="AA393" s="1" t="str">
        <f t="shared" si="94"/>
        <v/>
      </c>
      <c r="AB393" s="1" t="str">
        <f t="shared" si="95"/>
        <v/>
      </c>
      <c r="AC393" s="1" t="str">
        <f t="shared" si="96"/>
        <v>Gene:MAN1B1&amp;HGNC:6823&amp;OMIM:604346&amp;UserInfo:Mental retardation, autosomal recessive 15&amp;UserType:NonSyndrRetard;SyndrRetard;</v>
      </c>
      <c r="AD393" s="1" t="str">
        <f t="shared" si="97"/>
        <v>NonSyndrRetard;SyndrRetard;</v>
      </c>
    </row>
    <row r="394" spans="1:30" ht="12" customHeight="1" x14ac:dyDescent="0.2">
      <c r="A394" s="5" t="s">
        <v>1185</v>
      </c>
      <c r="B394" s="5"/>
      <c r="C394" s="5" t="s">
        <v>1186</v>
      </c>
      <c r="D394" s="6" t="str">
        <f t="shared" si="85"/>
        <v>Click HGNC</v>
      </c>
      <c r="E394" s="7">
        <v>609458</v>
      </c>
      <c r="F394" s="6" t="str">
        <f t="shared" si="84"/>
        <v>Click OMIM</v>
      </c>
      <c r="G394" s="7" t="s">
        <v>1187</v>
      </c>
      <c r="H394" s="5" t="s">
        <v>21</v>
      </c>
      <c r="I394" s="5"/>
      <c r="J394" s="5"/>
      <c r="K394" s="8" t="s">
        <v>29</v>
      </c>
      <c r="L394" s="8" t="s">
        <v>29</v>
      </c>
      <c r="M394" s="5"/>
      <c r="N394" s="5"/>
      <c r="O394" s="5" t="s">
        <v>22</v>
      </c>
      <c r="P394" s="5"/>
      <c r="Q394" s="5"/>
      <c r="R394" s="9"/>
      <c r="S394" s="1" t="str">
        <f t="shared" si="86"/>
        <v/>
      </c>
      <c r="T394" s="1" t="str">
        <f t="shared" si="87"/>
        <v/>
      </c>
      <c r="U394" s="1" t="str">
        <f t="shared" si="88"/>
        <v>NonSyndrRetard;</v>
      </c>
      <c r="V394" s="1" t="str">
        <f t="shared" si="89"/>
        <v>SyndrRetard;</v>
      </c>
      <c r="W394" s="1" t="str">
        <f t="shared" si="90"/>
        <v/>
      </c>
      <c r="X394" s="1" t="str">
        <f t="shared" si="91"/>
        <v/>
      </c>
      <c r="Y394" s="1" t="str">
        <f t="shared" si="92"/>
        <v>Metabolism;</v>
      </c>
      <c r="Z394" s="1" t="str">
        <f t="shared" si="93"/>
        <v/>
      </c>
      <c r="AA394" s="1" t="str">
        <f t="shared" si="94"/>
        <v/>
      </c>
      <c r="AB394" s="1" t="str">
        <f t="shared" si="95"/>
        <v/>
      </c>
      <c r="AC394" s="1" t="str">
        <f t="shared" si="96"/>
        <v>Gene:MAN2B1&amp;HGNC:6826&amp;OMIM:609458&amp;UserInfo:Mannosidosis, alpha-, types I and II&amp;UserType:NonSyndrRetard;SyndrRetard;Metabolism;</v>
      </c>
      <c r="AD394" s="1" t="str">
        <f t="shared" si="97"/>
        <v>NonSyndrRetard;SyndrRetard;Metabolism;</v>
      </c>
    </row>
    <row r="395" spans="1:30" ht="12" customHeight="1" x14ac:dyDescent="0.2">
      <c r="A395" s="5" t="s">
        <v>1188</v>
      </c>
      <c r="B395" s="5"/>
      <c r="C395" s="5" t="s">
        <v>1189</v>
      </c>
      <c r="D395" s="6" t="str">
        <f t="shared" si="85"/>
        <v>Click HGNC</v>
      </c>
      <c r="E395" s="7">
        <v>609489</v>
      </c>
      <c r="F395" s="6" t="str">
        <f t="shared" si="84"/>
        <v>Click OMIM</v>
      </c>
      <c r="G395" s="7" t="s">
        <v>1190</v>
      </c>
      <c r="H395" s="5" t="s">
        <v>21</v>
      </c>
      <c r="I395" s="5"/>
      <c r="J395" s="5"/>
      <c r="K395" s="8" t="s">
        <v>29</v>
      </c>
      <c r="L395" s="8" t="s">
        <v>29</v>
      </c>
      <c r="M395" s="5"/>
      <c r="N395" s="5"/>
      <c r="O395" s="5" t="s">
        <v>22</v>
      </c>
      <c r="P395" s="5"/>
      <c r="Q395" s="5"/>
      <c r="R395" s="9"/>
      <c r="S395" s="1" t="str">
        <f t="shared" si="86"/>
        <v/>
      </c>
      <c r="T395" s="1" t="str">
        <f t="shared" si="87"/>
        <v/>
      </c>
      <c r="U395" s="1" t="str">
        <f t="shared" si="88"/>
        <v>NonSyndrRetard;</v>
      </c>
      <c r="V395" s="1" t="str">
        <f t="shared" si="89"/>
        <v>SyndrRetard;</v>
      </c>
      <c r="W395" s="1" t="str">
        <f t="shared" si="90"/>
        <v/>
      </c>
      <c r="X395" s="1" t="str">
        <f t="shared" si="91"/>
        <v/>
      </c>
      <c r="Y395" s="1" t="str">
        <f t="shared" si="92"/>
        <v>Metabolism;</v>
      </c>
      <c r="Z395" s="1" t="str">
        <f t="shared" si="93"/>
        <v/>
      </c>
      <c r="AA395" s="1" t="str">
        <f t="shared" si="94"/>
        <v/>
      </c>
      <c r="AB395" s="1" t="str">
        <f t="shared" si="95"/>
        <v/>
      </c>
      <c r="AC395" s="1" t="str">
        <f t="shared" si="96"/>
        <v>Gene:MANBA&amp;HGNC:6831&amp;OMIM:609489&amp;UserInfo:Mannosidosis, beta&amp;UserType:NonSyndrRetard;SyndrRetard;Metabolism;</v>
      </c>
      <c r="AD395" s="1" t="str">
        <f t="shared" si="97"/>
        <v>NonSyndrRetard;SyndrRetard;Metabolism;</v>
      </c>
    </row>
    <row r="396" spans="1:30" ht="12" customHeight="1" x14ac:dyDescent="0.2">
      <c r="A396" s="5" t="s">
        <v>1191</v>
      </c>
      <c r="B396" s="5"/>
      <c r="C396" s="5" t="s">
        <v>1192</v>
      </c>
      <c r="D396" s="6" t="str">
        <f t="shared" si="85"/>
        <v>Click HGNC</v>
      </c>
      <c r="E396" s="7">
        <v>309850</v>
      </c>
      <c r="F396" s="6" t="str">
        <f t="shared" si="84"/>
        <v>Click OMIM</v>
      </c>
      <c r="G396" s="7" t="s">
        <v>1193</v>
      </c>
      <c r="H396" s="5" t="s">
        <v>283</v>
      </c>
      <c r="I396" s="5"/>
      <c r="J396" s="5"/>
      <c r="K396" s="5"/>
      <c r="L396" s="5" t="s">
        <v>22</v>
      </c>
      <c r="M396" s="5"/>
      <c r="N396" s="5"/>
      <c r="O396" s="5"/>
      <c r="P396" s="5"/>
      <c r="Q396" s="5"/>
      <c r="R396" s="9"/>
      <c r="S396" s="1" t="str">
        <f t="shared" si="86"/>
        <v/>
      </c>
      <c r="T396" s="1" t="str">
        <f t="shared" si="87"/>
        <v/>
      </c>
      <c r="U396" s="1" t="str">
        <f t="shared" si="88"/>
        <v/>
      </c>
      <c r="V396" s="1" t="str">
        <f t="shared" si="89"/>
        <v>SyndrRetard;</v>
      </c>
      <c r="W396" s="1" t="str">
        <f t="shared" si="90"/>
        <v/>
      </c>
      <c r="X396" s="1" t="str">
        <f t="shared" si="91"/>
        <v/>
      </c>
      <c r="Y396" s="1" t="str">
        <f t="shared" si="92"/>
        <v/>
      </c>
      <c r="Z396" s="1" t="str">
        <f t="shared" si="93"/>
        <v/>
      </c>
      <c r="AA396" s="1" t="str">
        <f t="shared" si="94"/>
        <v/>
      </c>
      <c r="AB396" s="1" t="str">
        <f t="shared" si="95"/>
        <v/>
      </c>
      <c r="AC396" s="1" t="str">
        <f t="shared" si="96"/>
        <v>Gene:MAOA&amp;HGNC:6833&amp;OMIM:309850&amp;UserInfo:Brunner syndrome ; Antisocial behavior&amp;UserType:SyndrRetard;</v>
      </c>
      <c r="AD396" s="1" t="str">
        <f t="shared" si="97"/>
        <v>SyndrRetard;</v>
      </c>
    </row>
    <row r="397" spans="1:30" ht="12" customHeight="1" x14ac:dyDescent="0.2">
      <c r="A397" s="5" t="s">
        <v>1194</v>
      </c>
      <c r="B397" s="5"/>
      <c r="C397" s="5" t="s">
        <v>1195</v>
      </c>
      <c r="D397" s="6" t="str">
        <f t="shared" si="85"/>
        <v>Click HGNC</v>
      </c>
      <c r="E397" s="7">
        <v>176872</v>
      </c>
      <c r="F397" s="6" t="str">
        <f t="shared" si="84"/>
        <v>Click OMIM</v>
      </c>
      <c r="G397" s="7" t="s">
        <v>1196</v>
      </c>
      <c r="H397" s="5" t="s">
        <v>21</v>
      </c>
      <c r="I397" s="5"/>
      <c r="J397" s="5"/>
      <c r="K397" s="5"/>
      <c r="L397" s="5" t="s">
        <v>22</v>
      </c>
      <c r="M397" s="5"/>
      <c r="N397" s="5"/>
      <c r="O397" s="5"/>
      <c r="P397" s="5"/>
      <c r="Q397" s="5"/>
      <c r="R397" s="9"/>
      <c r="S397" s="1" t="str">
        <f t="shared" si="86"/>
        <v/>
      </c>
      <c r="T397" s="1" t="str">
        <f t="shared" si="87"/>
        <v/>
      </c>
      <c r="U397" s="1" t="str">
        <f t="shared" si="88"/>
        <v/>
      </c>
      <c r="V397" s="1" t="str">
        <f t="shared" si="89"/>
        <v>SyndrRetard;</v>
      </c>
      <c r="W397" s="1" t="str">
        <f t="shared" si="90"/>
        <v/>
      </c>
      <c r="X397" s="1" t="str">
        <f t="shared" si="91"/>
        <v/>
      </c>
      <c r="Y397" s="1" t="str">
        <f t="shared" si="92"/>
        <v/>
      </c>
      <c r="Z397" s="1" t="str">
        <f t="shared" si="93"/>
        <v/>
      </c>
      <c r="AA397" s="1" t="str">
        <f t="shared" si="94"/>
        <v/>
      </c>
      <c r="AB397" s="1" t="str">
        <f t="shared" si="95"/>
        <v/>
      </c>
      <c r="AC397" s="1" t="str">
        <f t="shared" si="96"/>
        <v>Gene:MAP2K1&amp;HGNC:6840&amp;OMIM:176872&amp;UserInfo:Cardiofaciocutaneous syndrome 3&amp;UserType:SyndrRetard;</v>
      </c>
      <c r="AD397" s="1" t="str">
        <f t="shared" si="97"/>
        <v>SyndrRetard;</v>
      </c>
    </row>
    <row r="398" spans="1:30" ht="12" customHeight="1" x14ac:dyDescent="0.2">
      <c r="A398" s="5" t="s">
        <v>1197</v>
      </c>
      <c r="B398" s="5"/>
      <c r="C398" s="5" t="s">
        <v>1198</v>
      </c>
      <c r="D398" s="6" t="str">
        <f t="shared" si="85"/>
        <v>Click HGNC</v>
      </c>
      <c r="E398" s="7">
        <v>601263</v>
      </c>
      <c r="F398" s="6" t="str">
        <f t="shared" si="84"/>
        <v>Click OMIM</v>
      </c>
      <c r="G398" s="7" t="s">
        <v>1199</v>
      </c>
      <c r="H398" s="5" t="s">
        <v>21</v>
      </c>
      <c r="I398" s="5"/>
      <c r="J398" s="5"/>
      <c r="K398" s="5"/>
      <c r="L398" s="5" t="s">
        <v>22</v>
      </c>
      <c r="M398" s="5"/>
      <c r="N398" s="5"/>
      <c r="O398" s="5"/>
      <c r="P398" s="5"/>
      <c r="Q398" s="5"/>
      <c r="R398" s="9"/>
      <c r="S398" s="1" t="str">
        <f t="shared" si="86"/>
        <v/>
      </c>
      <c r="T398" s="1" t="str">
        <f t="shared" si="87"/>
        <v/>
      </c>
      <c r="U398" s="1" t="str">
        <f t="shared" si="88"/>
        <v/>
      </c>
      <c r="V398" s="1" t="str">
        <f t="shared" si="89"/>
        <v>SyndrRetard;</v>
      </c>
      <c r="W398" s="1" t="str">
        <f t="shared" si="90"/>
        <v/>
      </c>
      <c r="X398" s="1" t="str">
        <f t="shared" si="91"/>
        <v/>
      </c>
      <c r="Y398" s="1" t="str">
        <f t="shared" si="92"/>
        <v/>
      </c>
      <c r="Z398" s="1" t="str">
        <f t="shared" si="93"/>
        <v/>
      </c>
      <c r="AA398" s="1" t="str">
        <f t="shared" si="94"/>
        <v/>
      </c>
      <c r="AB398" s="1" t="str">
        <f t="shared" si="95"/>
        <v/>
      </c>
      <c r="AC398" s="1" t="str">
        <f t="shared" si="96"/>
        <v>Gene:MAP2K2&amp;HGNC:6842&amp;OMIM:601263&amp;UserInfo:Cardiofaciocutaneous syndrome 4&amp;UserType:SyndrRetard;</v>
      </c>
      <c r="AD398" s="1" t="str">
        <f t="shared" si="97"/>
        <v>SyndrRetard;</v>
      </c>
    </row>
    <row r="399" spans="1:30" ht="12" customHeight="1" x14ac:dyDescent="0.2">
      <c r="A399" s="5" t="s">
        <v>1200</v>
      </c>
      <c r="B399" s="5"/>
      <c r="C399" s="5" t="s">
        <v>1201</v>
      </c>
      <c r="D399" s="6" t="str">
        <f t="shared" si="85"/>
        <v>Click HGNC</v>
      </c>
      <c r="E399" s="7">
        <v>611472</v>
      </c>
      <c r="F399" s="6" t="str">
        <f t="shared" si="84"/>
        <v>Click OMIM</v>
      </c>
      <c r="G399" s="7" t="s">
        <v>1202</v>
      </c>
      <c r="H399" s="5" t="s">
        <v>283</v>
      </c>
      <c r="I399" s="5"/>
      <c r="J399" s="5"/>
      <c r="K399" s="5" t="s">
        <v>22</v>
      </c>
      <c r="L399" s="5" t="s">
        <v>22</v>
      </c>
      <c r="M399" s="5"/>
      <c r="N399" s="5" t="s">
        <v>22</v>
      </c>
      <c r="O399" s="5"/>
      <c r="P399" s="5"/>
      <c r="Q399" s="5"/>
      <c r="R399" s="9"/>
      <c r="S399" s="1" t="str">
        <f t="shared" si="86"/>
        <v/>
      </c>
      <c r="T399" s="1" t="str">
        <f t="shared" si="87"/>
        <v/>
      </c>
      <c r="U399" s="1" t="str">
        <f t="shared" si="88"/>
        <v>NonSyndrRetard;</v>
      </c>
      <c r="V399" s="1" t="str">
        <f t="shared" si="89"/>
        <v>SyndrRetard;</v>
      </c>
      <c r="W399" s="1" t="str">
        <f t="shared" si="90"/>
        <v/>
      </c>
      <c r="X399" s="1" t="str">
        <f t="shared" si="91"/>
        <v>Encephalo;</v>
      </c>
      <c r="Y399" s="1" t="str">
        <f t="shared" si="92"/>
        <v/>
      </c>
      <c r="Z399" s="1" t="str">
        <f t="shared" si="93"/>
        <v/>
      </c>
      <c r="AA399" s="1" t="str">
        <f t="shared" si="94"/>
        <v/>
      </c>
      <c r="AB399" s="1" t="str">
        <f t="shared" si="95"/>
        <v/>
      </c>
      <c r="AC399" s="1" t="str">
        <f t="shared" si="96"/>
        <v>Gene:MBD5&amp;HGNC:20444&amp;OMIM:611472&amp;UserInfo:Mental retardation, autosomal dominant 1&amp;UserType:NonSyndrRetard;SyndrRetard;Encephalo;</v>
      </c>
      <c r="AD399" s="1" t="str">
        <f t="shared" si="97"/>
        <v>NonSyndrRetard;SyndrRetard;Encephalo;</v>
      </c>
    </row>
    <row r="400" spans="1:30" ht="12" customHeight="1" x14ac:dyDescent="0.2">
      <c r="A400" s="5" t="s">
        <v>1203</v>
      </c>
      <c r="B400" s="5"/>
      <c r="C400" s="5" t="s">
        <v>1204</v>
      </c>
      <c r="D400" s="6" t="str">
        <f t="shared" si="85"/>
        <v>Click HGNC</v>
      </c>
      <c r="E400" s="7">
        <v>609010</v>
      </c>
      <c r="F400" s="6" t="str">
        <f t="shared" si="84"/>
        <v>Click OMIM</v>
      </c>
      <c r="G400" s="7" t="s">
        <v>1205</v>
      </c>
      <c r="H400" s="5" t="s">
        <v>21</v>
      </c>
      <c r="I400" s="5"/>
      <c r="J400" s="5"/>
      <c r="K400" s="8" t="s">
        <v>29</v>
      </c>
      <c r="L400" s="5"/>
      <c r="M400" s="5"/>
      <c r="N400" s="5"/>
      <c r="O400" s="5" t="s">
        <v>22</v>
      </c>
      <c r="P400" s="5"/>
      <c r="Q400" s="5"/>
      <c r="R400" s="9"/>
      <c r="S400" s="1" t="str">
        <f t="shared" si="86"/>
        <v/>
      </c>
      <c r="T400" s="1" t="str">
        <f t="shared" si="87"/>
        <v/>
      </c>
      <c r="U400" s="1" t="str">
        <f t="shared" si="88"/>
        <v>NonSyndrRetard;</v>
      </c>
      <c r="V400" s="1" t="str">
        <f t="shared" si="89"/>
        <v/>
      </c>
      <c r="W400" s="1" t="str">
        <f t="shared" si="90"/>
        <v/>
      </c>
      <c r="X400" s="1" t="str">
        <f t="shared" si="91"/>
        <v/>
      </c>
      <c r="Y400" s="1" t="str">
        <f t="shared" si="92"/>
        <v>Metabolism;</v>
      </c>
      <c r="Z400" s="1" t="str">
        <f t="shared" si="93"/>
        <v/>
      </c>
      <c r="AA400" s="1" t="str">
        <f t="shared" si="94"/>
        <v/>
      </c>
      <c r="AB400" s="1" t="str">
        <f t="shared" si="95"/>
        <v/>
      </c>
      <c r="AC400" s="1" t="str">
        <f t="shared" si="96"/>
        <v>Gene:MCCC1&amp;HGNC:6936&amp;OMIM:609010&amp;UserInfo:3-Methylcrotonyl-CoA carboxylase 1 deficiency&amp;UserType:NonSyndrRetard;Metabolism;</v>
      </c>
      <c r="AD400" s="1" t="str">
        <f t="shared" si="97"/>
        <v>NonSyndrRetard;Metabolism;</v>
      </c>
    </row>
    <row r="401" spans="1:30" ht="12" customHeight="1" x14ac:dyDescent="0.2">
      <c r="A401" s="5" t="s">
        <v>1206</v>
      </c>
      <c r="B401" s="5"/>
      <c r="C401" s="5" t="s">
        <v>1207</v>
      </c>
      <c r="D401" s="6" t="str">
        <f t="shared" si="85"/>
        <v>Click HGNC</v>
      </c>
      <c r="E401" s="7">
        <v>609014</v>
      </c>
      <c r="F401" s="6" t="str">
        <f t="shared" si="84"/>
        <v>Click OMIM</v>
      </c>
      <c r="G401" s="7" t="s">
        <v>1208</v>
      </c>
      <c r="H401" s="5" t="s">
        <v>21</v>
      </c>
      <c r="I401" s="5"/>
      <c r="J401" s="5"/>
      <c r="K401" s="8" t="s">
        <v>29</v>
      </c>
      <c r="L401" s="5"/>
      <c r="M401" s="5"/>
      <c r="N401" s="5"/>
      <c r="O401" s="5" t="s">
        <v>22</v>
      </c>
      <c r="P401" s="5"/>
      <c r="Q401" s="5"/>
      <c r="R401" s="9"/>
      <c r="S401" s="1" t="str">
        <f t="shared" si="86"/>
        <v/>
      </c>
      <c r="T401" s="1" t="str">
        <f t="shared" si="87"/>
        <v/>
      </c>
      <c r="U401" s="1" t="str">
        <f t="shared" si="88"/>
        <v>NonSyndrRetard;</v>
      </c>
      <c r="V401" s="1" t="str">
        <f t="shared" si="89"/>
        <v/>
      </c>
      <c r="W401" s="1" t="str">
        <f t="shared" si="90"/>
        <v/>
      </c>
      <c r="X401" s="1" t="str">
        <f t="shared" si="91"/>
        <v/>
      </c>
      <c r="Y401" s="1" t="str">
        <f t="shared" si="92"/>
        <v>Metabolism;</v>
      </c>
      <c r="Z401" s="1" t="str">
        <f t="shared" si="93"/>
        <v/>
      </c>
      <c r="AA401" s="1" t="str">
        <f t="shared" si="94"/>
        <v/>
      </c>
      <c r="AB401" s="1" t="str">
        <f t="shared" si="95"/>
        <v/>
      </c>
      <c r="AC401" s="1" t="str">
        <f t="shared" si="96"/>
        <v>Gene:MCCC2&amp;HGNC:6937&amp;OMIM:609014&amp;UserInfo:3-Methylcrotonyl-CoA carboxylase 2 deficiency&amp;UserType:NonSyndrRetard;Metabolism;</v>
      </c>
      <c r="AD401" s="1" t="str">
        <f t="shared" si="97"/>
        <v>NonSyndrRetard;Metabolism;</v>
      </c>
    </row>
    <row r="402" spans="1:30" ht="12" customHeight="1" x14ac:dyDescent="0.2">
      <c r="A402" s="5" t="s">
        <v>1209</v>
      </c>
      <c r="B402" s="5"/>
      <c r="C402" s="5" t="s">
        <v>1210</v>
      </c>
      <c r="D402" s="6" t="str">
        <f t="shared" si="85"/>
        <v>Click HGNC</v>
      </c>
      <c r="E402" s="7">
        <v>605248</v>
      </c>
      <c r="F402" s="6" t="str">
        <f t="shared" si="84"/>
        <v>Click OMIM</v>
      </c>
      <c r="G402" s="7" t="s">
        <v>1211</v>
      </c>
      <c r="H402" s="5" t="s">
        <v>21</v>
      </c>
      <c r="I402" s="5"/>
      <c r="J402" s="5"/>
      <c r="K402" s="5"/>
      <c r="L402" s="8" t="s">
        <v>29</v>
      </c>
      <c r="M402" s="5"/>
      <c r="N402" s="8" t="s">
        <v>29</v>
      </c>
      <c r="O402" s="5" t="s">
        <v>22</v>
      </c>
      <c r="P402" s="5"/>
      <c r="Q402" s="5"/>
      <c r="R402" s="9"/>
      <c r="S402" s="1" t="str">
        <f t="shared" si="86"/>
        <v/>
      </c>
      <c r="T402" s="1" t="str">
        <f t="shared" si="87"/>
        <v/>
      </c>
      <c r="U402" s="1" t="str">
        <f t="shared" si="88"/>
        <v/>
      </c>
      <c r="V402" s="1" t="str">
        <f t="shared" si="89"/>
        <v>SyndrRetard;</v>
      </c>
      <c r="W402" s="1" t="str">
        <f t="shared" si="90"/>
        <v/>
      </c>
      <c r="X402" s="1" t="str">
        <f t="shared" si="91"/>
        <v>Encephalo;</v>
      </c>
      <c r="Y402" s="1" t="str">
        <f t="shared" si="92"/>
        <v>Metabolism;</v>
      </c>
      <c r="Z402" s="1" t="str">
        <f t="shared" si="93"/>
        <v/>
      </c>
      <c r="AA402" s="1" t="str">
        <f t="shared" si="94"/>
        <v/>
      </c>
      <c r="AB402" s="1" t="str">
        <f t="shared" si="95"/>
        <v/>
      </c>
      <c r="AC402" s="1" t="str">
        <f t="shared" si="96"/>
        <v>Gene:MCOLN1&amp;HGNC:13356&amp;OMIM:605248&amp;UserInfo:Mucolipidosis IV&amp;UserType:SyndrRetard;Encephalo;Metabolism;</v>
      </c>
      <c r="AD402" s="1" t="str">
        <f t="shared" si="97"/>
        <v>SyndrRetard;Encephalo;Metabolism;</v>
      </c>
    </row>
    <row r="403" spans="1:30" ht="12" customHeight="1" x14ac:dyDescent="0.2">
      <c r="A403" s="5" t="s">
        <v>1212</v>
      </c>
      <c r="B403" s="5"/>
      <c r="C403" s="5" t="s">
        <v>1213</v>
      </c>
      <c r="D403" s="6" t="str">
        <f t="shared" si="85"/>
        <v>Click HGNC</v>
      </c>
      <c r="E403" s="7">
        <v>607117</v>
      </c>
      <c r="F403" s="6" t="str">
        <f t="shared" si="84"/>
        <v>Click OMIM</v>
      </c>
      <c r="G403" s="7" t="s">
        <v>1214</v>
      </c>
      <c r="H403" s="5" t="s">
        <v>21</v>
      </c>
      <c r="I403" s="5"/>
      <c r="J403" s="5"/>
      <c r="K403" s="5"/>
      <c r="L403" s="5" t="s">
        <v>22</v>
      </c>
      <c r="M403" s="5"/>
      <c r="N403" s="5"/>
      <c r="O403" s="5"/>
      <c r="P403" s="5"/>
      <c r="Q403" s="5"/>
      <c r="R403" s="9"/>
      <c r="S403" s="1" t="str">
        <f t="shared" si="86"/>
        <v/>
      </c>
      <c r="T403" s="1" t="str">
        <f t="shared" si="87"/>
        <v/>
      </c>
      <c r="U403" s="1" t="str">
        <f t="shared" si="88"/>
        <v/>
      </c>
      <c r="V403" s="1" t="str">
        <f t="shared" si="89"/>
        <v>SyndrRetard;</v>
      </c>
      <c r="W403" s="1" t="str">
        <f t="shared" si="90"/>
        <v/>
      </c>
      <c r="X403" s="1" t="str">
        <f t="shared" si="91"/>
        <v/>
      </c>
      <c r="Y403" s="1" t="str">
        <f t="shared" si="92"/>
        <v/>
      </c>
      <c r="Z403" s="1" t="str">
        <f t="shared" si="93"/>
        <v/>
      </c>
      <c r="AA403" s="1" t="str">
        <f t="shared" si="94"/>
        <v/>
      </c>
      <c r="AB403" s="1" t="str">
        <f t="shared" si="95"/>
        <v/>
      </c>
      <c r="AC403" s="1" t="str">
        <f t="shared" si="96"/>
        <v>Gene:MCPH1&amp;HGNC:6954&amp;OMIM:607117&amp;UserInfo:Microcephaly 1, primary, autosomal recessive&amp;UserType:SyndrRetard;</v>
      </c>
      <c r="AD403" s="1" t="str">
        <f t="shared" si="97"/>
        <v>SyndrRetard;</v>
      </c>
    </row>
    <row r="404" spans="1:30" ht="12" customHeight="1" x14ac:dyDescent="0.2">
      <c r="A404" s="5" t="s">
        <v>1215</v>
      </c>
      <c r="B404" s="5"/>
      <c r="C404" s="5" t="s">
        <v>1216</v>
      </c>
      <c r="D404" s="6" t="str">
        <f t="shared" si="85"/>
        <v>Click HGNC</v>
      </c>
      <c r="E404" s="7">
        <v>300005</v>
      </c>
      <c r="F404" s="6" t="str">
        <f t="shared" si="84"/>
        <v>Click OMIM</v>
      </c>
      <c r="G404" s="7" t="s">
        <v>1217</v>
      </c>
      <c r="H404" s="5" t="s">
        <v>211</v>
      </c>
      <c r="I404" s="5"/>
      <c r="J404" s="5"/>
      <c r="K404" s="5"/>
      <c r="L404" s="5" t="s">
        <v>22</v>
      </c>
      <c r="M404" s="5"/>
      <c r="N404" s="5" t="s">
        <v>22</v>
      </c>
      <c r="O404" s="5"/>
      <c r="P404" s="5"/>
      <c r="Q404" s="5"/>
      <c r="R404" s="9"/>
      <c r="S404" s="1" t="str">
        <f t="shared" si="86"/>
        <v/>
      </c>
      <c r="T404" s="1" t="str">
        <f t="shared" si="87"/>
        <v/>
      </c>
      <c r="U404" s="1" t="str">
        <f t="shared" si="88"/>
        <v/>
      </c>
      <c r="V404" s="1" t="str">
        <f t="shared" si="89"/>
        <v>SyndrRetard;</v>
      </c>
      <c r="W404" s="1" t="str">
        <f t="shared" si="90"/>
        <v/>
      </c>
      <c r="X404" s="1" t="str">
        <f t="shared" si="91"/>
        <v>Encephalo;</v>
      </c>
      <c r="Y404" s="1" t="str">
        <f t="shared" si="92"/>
        <v/>
      </c>
      <c r="Z404" s="1" t="str">
        <f t="shared" si="93"/>
        <v/>
      </c>
      <c r="AA404" s="1" t="str">
        <f t="shared" si="94"/>
        <v/>
      </c>
      <c r="AB404" s="1" t="str">
        <f t="shared" si="95"/>
        <v/>
      </c>
      <c r="AC404" s="1" t="str">
        <f t="shared" si="96"/>
        <v>Gene:MECP2&amp;HGNC:6990&amp;OMIM:300005&amp;UserInfo:Encephalopathy, neonatal severe ; Mental retardation, X-linked syndromic, Lubs type ; Mental retardation, X-linked, syndromic 13 ; Rett syndrome ; Rett syndrome, atypical ; Rett syndrome, preserved speech variant ; Autism susceptibility, X-linked 3&amp;UserType:SyndrRetard;Encephalo;</v>
      </c>
      <c r="AD404" s="1" t="str">
        <f t="shared" si="97"/>
        <v>SyndrRetard;Encephalo;</v>
      </c>
    </row>
    <row r="405" spans="1:30" ht="12" customHeight="1" x14ac:dyDescent="0.2">
      <c r="A405" s="5" t="s">
        <v>1218</v>
      </c>
      <c r="B405" s="5"/>
      <c r="C405" s="5" t="s">
        <v>1219</v>
      </c>
      <c r="D405" s="6" t="str">
        <f t="shared" si="85"/>
        <v>Click HGNC</v>
      </c>
      <c r="E405" s="7">
        <v>300188</v>
      </c>
      <c r="F405" s="6" t="str">
        <f t="shared" si="84"/>
        <v>Click OMIM</v>
      </c>
      <c r="G405" s="7" t="s">
        <v>1220</v>
      </c>
      <c r="H405" s="5" t="s">
        <v>21</v>
      </c>
      <c r="I405" s="5"/>
      <c r="J405" s="5"/>
      <c r="K405" s="5"/>
      <c r="L405" s="5" t="s">
        <v>22</v>
      </c>
      <c r="M405" s="5"/>
      <c r="N405" s="5"/>
      <c r="O405" s="5"/>
      <c r="P405" s="5"/>
      <c r="Q405" s="5"/>
      <c r="R405" s="9"/>
      <c r="S405" s="1" t="str">
        <f t="shared" si="86"/>
        <v/>
      </c>
      <c r="T405" s="1" t="str">
        <f t="shared" si="87"/>
        <v/>
      </c>
      <c r="U405" s="1" t="str">
        <f t="shared" si="88"/>
        <v/>
      </c>
      <c r="V405" s="1" t="str">
        <f t="shared" si="89"/>
        <v>SyndrRetard;</v>
      </c>
      <c r="W405" s="1" t="str">
        <f t="shared" si="90"/>
        <v/>
      </c>
      <c r="X405" s="1" t="str">
        <f t="shared" si="91"/>
        <v/>
      </c>
      <c r="Y405" s="1" t="str">
        <f t="shared" si="92"/>
        <v/>
      </c>
      <c r="Z405" s="1" t="str">
        <f t="shared" si="93"/>
        <v/>
      </c>
      <c r="AA405" s="1" t="str">
        <f t="shared" si="94"/>
        <v/>
      </c>
      <c r="AB405" s="1" t="str">
        <f t="shared" si="95"/>
        <v/>
      </c>
      <c r="AC405" s="1" t="str">
        <f t="shared" si="96"/>
        <v>Gene:MED12&amp;HGNC:11957&amp;OMIM:300188&amp;UserInfo:Lujan-Fryns syndrome ; Ohdo syndrome, X-linked ; Opitz-Kaveggia syndrome&amp;UserType:SyndrRetard;</v>
      </c>
      <c r="AD405" s="1" t="str">
        <f t="shared" si="97"/>
        <v>SyndrRetard;</v>
      </c>
    </row>
    <row r="406" spans="1:30" ht="12" customHeight="1" x14ac:dyDescent="0.2">
      <c r="A406" s="5" t="s">
        <v>1221</v>
      </c>
      <c r="B406" s="5"/>
      <c r="C406" s="5" t="s">
        <v>1222</v>
      </c>
      <c r="D406" s="6" t="str">
        <f t="shared" si="85"/>
        <v>Click HGNC</v>
      </c>
      <c r="E406" s="7">
        <v>608771</v>
      </c>
      <c r="F406" s="6" t="str">
        <f t="shared" si="84"/>
        <v>Click OMIM</v>
      </c>
      <c r="G406" s="7" t="s">
        <v>1223</v>
      </c>
      <c r="H406" s="5" t="s">
        <v>21</v>
      </c>
      <c r="I406" s="5"/>
      <c r="J406" s="5"/>
      <c r="K406" s="5"/>
      <c r="L406" s="5" t="s">
        <v>22</v>
      </c>
      <c r="M406" s="5"/>
      <c r="N406" s="5"/>
      <c r="O406" s="5"/>
      <c r="P406" s="5"/>
      <c r="Q406" s="5"/>
      <c r="R406" s="9"/>
      <c r="S406" s="1" t="str">
        <f t="shared" si="86"/>
        <v/>
      </c>
      <c r="T406" s="1" t="str">
        <f t="shared" si="87"/>
        <v/>
      </c>
      <c r="U406" s="1" t="str">
        <f t="shared" si="88"/>
        <v/>
      </c>
      <c r="V406" s="1" t="str">
        <f t="shared" si="89"/>
        <v>SyndrRetard;</v>
      </c>
      <c r="W406" s="1" t="str">
        <f t="shared" si="90"/>
        <v/>
      </c>
      <c r="X406" s="1" t="str">
        <f t="shared" si="91"/>
        <v/>
      </c>
      <c r="Y406" s="1" t="str">
        <f t="shared" si="92"/>
        <v/>
      </c>
      <c r="Z406" s="1" t="str">
        <f t="shared" si="93"/>
        <v/>
      </c>
      <c r="AA406" s="1" t="str">
        <f t="shared" si="94"/>
        <v/>
      </c>
      <c r="AB406" s="1" t="str">
        <f t="shared" si="95"/>
        <v/>
      </c>
      <c r="AC406" s="1" t="str">
        <f t="shared" si="96"/>
        <v>Gene:MED13L&amp;HGNC:22962&amp;OMIM:608771&amp;UserInfo:Mental retardation and distinctive facial features with or without cardiac defects ; Transposition of the great arteries, dextro-looped 1&amp;UserType:SyndrRetard;</v>
      </c>
      <c r="AD406" s="1" t="str">
        <f t="shared" si="97"/>
        <v>SyndrRetard;</v>
      </c>
    </row>
    <row r="407" spans="1:30" ht="12" customHeight="1" x14ac:dyDescent="0.2">
      <c r="A407" s="5" t="s">
        <v>1224</v>
      </c>
      <c r="B407" s="5"/>
      <c r="C407" s="5" t="s">
        <v>1225</v>
      </c>
      <c r="D407" s="6" t="str">
        <f t="shared" si="85"/>
        <v>Click HGNC</v>
      </c>
      <c r="E407" s="7">
        <v>603810</v>
      </c>
      <c r="F407" s="6" t="str">
        <f t="shared" si="84"/>
        <v>Click OMIM</v>
      </c>
      <c r="G407" s="7" t="s">
        <v>1226</v>
      </c>
      <c r="H407" s="5" t="s">
        <v>21</v>
      </c>
      <c r="I407" s="5"/>
      <c r="J407" s="5"/>
      <c r="K407" s="5"/>
      <c r="L407" s="5" t="s">
        <v>22</v>
      </c>
      <c r="M407" s="5" t="s">
        <v>22</v>
      </c>
      <c r="N407" s="5"/>
      <c r="O407" s="5"/>
      <c r="P407" s="5"/>
      <c r="Q407" s="5"/>
      <c r="R407" s="9"/>
      <c r="S407" s="1" t="str">
        <f t="shared" si="86"/>
        <v/>
      </c>
      <c r="T407" s="1" t="str">
        <f t="shared" si="87"/>
        <v/>
      </c>
      <c r="U407" s="1" t="str">
        <f t="shared" si="88"/>
        <v/>
      </c>
      <c r="V407" s="1" t="str">
        <f t="shared" si="89"/>
        <v>SyndrRetard;</v>
      </c>
      <c r="W407" s="1" t="str">
        <f t="shared" si="90"/>
        <v>RetardPlusCerebAbnorm;</v>
      </c>
      <c r="X407" s="1" t="str">
        <f t="shared" si="91"/>
        <v/>
      </c>
      <c r="Y407" s="1" t="str">
        <f t="shared" si="92"/>
        <v/>
      </c>
      <c r="Z407" s="1" t="str">
        <f t="shared" si="93"/>
        <v/>
      </c>
      <c r="AA407" s="1" t="str">
        <f t="shared" si="94"/>
        <v/>
      </c>
      <c r="AB407" s="1" t="str">
        <f t="shared" si="95"/>
        <v/>
      </c>
      <c r="AC407" s="1" t="str">
        <f t="shared" si="96"/>
        <v>Gene:MED17&amp;HGNC:2375&amp;OMIM:603810&amp;UserInfo:Microcephaly, postnatal progressive, with seizures and brain atrophy&amp;UserType:SyndrRetard;RetardPlusCerebAbnorm;</v>
      </c>
      <c r="AD407" s="1" t="str">
        <f t="shared" si="97"/>
        <v>SyndrRetard;RetardPlusCerebAbnorm;</v>
      </c>
    </row>
    <row r="408" spans="1:30" ht="12" customHeight="1" x14ac:dyDescent="0.2">
      <c r="A408" s="5" t="s">
        <v>1227</v>
      </c>
      <c r="B408" s="5"/>
      <c r="C408" s="5" t="s">
        <v>1228</v>
      </c>
      <c r="D408" s="6" t="str">
        <f t="shared" si="85"/>
        <v>Click HGNC</v>
      </c>
      <c r="E408" s="7">
        <v>605042</v>
      </c>
      <c r="F408" s="6" t="str">
        <f t="shared" si="84"/>
        <v>Click OMIM</v>
      </c>
      <c r="G408" s="7" t="s">
        <v>1229</v>
      </c>
      <c r="H408" s="5" t="s">
        <v>21</v>
      </c>
      <c r="I408" s="5"/>
      <c r="J408" s="5"/>
      <c r="K408" s="5" t="s">
        <v>22</v>
      </c>
      <c r="L408" s="5"/>
      <c r="M408" s="5"/>
      <c r="N408" s="5"/>
      <c r="O408" s="5"/>
      <c r="P408" s="5"/>
      <c r="Q408" s="5"/>
      <c r="R408" s="9"/>
      <c r="S408" s="1" t="str">
        <f t="shared" si="86"/>
        <v/>
      </c>
      <c r="T408" s="1" t="str">
        <f t="shared" si="87"/>
        <v/>
      </c>
      <c r="U408" s="1" t="str">
        <f t="shared" si="88"/>
        <v>NonSyndrRetard;</v>
      </c>
      <c r="V408" s="1" t="str">
        <f t="shared" si="89"/>
        <v/>
      </c>
      <c r="W408" s="1" t="str">
        <f t="shared" si="90"/>
        <v/>
      </c>
      <c r="X408" s="1" t="str">
        <f t="shared" si="91"/>
        <v/>
      </c>
      <c r="Y408" s="1" t="str">
        <f t="shared" si="92"/>
        <v/>
      </c>
      <c r="Z408" s="1" t="str">
        <f t="shared" si="93"/>
        <v/>
      </c>
      <c r="AA408" s="1" t="str">
        <f t="shared" si="94"/>
        <v/>
      </c>
      <c r="AB408" s="1" t="str">
        <f t="shared" si="95"/>
        <v/>
      </c>
      <c r="AC408" s="1" t="str">
        <f t="shared" si="96"/>
        <v>Gene:MED23&amp;HGNC:2372&amp;OMIM:605042&amp;UserInfo:Mental retardation, autosomal recessive 18&amp;UserType:NonSyndrRetard;</v>
      </c>
      <c r="AD408" s="1" t="str">
        <f t="shared" si="97"/>
        <v>NonSyndrRetard;</v>
      </c>
    </row>
    <row r="409" spans="1:30" ht="12" customHeight="1" x14ac:dyDescent="0.2">
      <c r="A409" s="5" t="s">
        <v>1230</v>
      </c>
      <c r="B409" s="5"/>
      <c r="C409" s="5" t="s">
        <v>1231</v>
      </c>
      <c r="D409" s="6" t="str">
        <f t="shared" si="85"/>
        <v>Click HGNC</v>
      </c>
      <c r="E409" s="7">
        <v>600662</v>
      </c>
      <c r="F409" s="6" t="str">
        <f t="shared" si="84"/>
        <v>Click OMIM</v>
      </c>
      <c r="G409" s="7" t="s">
        <v>1232</v>
      </c>
      <c r="H409" s="5" t="s">
        <v>211</v>
      </c>
      <c r="I409" s="5"/>
      <c r="J409" s="5"/>
      <c r="K409" s="5"/>
      <c r="L409" s="5" t="s">
        <v>22</v>
      </c>
      <c r="M409" s="5" t="s">
        <v>22</v>
      </c>
      <c r="N409" s="5" t="s">
        <v>22</v>
      </c>
      <c r="O409" s="5"/>
      <c r="P409" s="5"/>
      <c r="Q409" s="5"/>
      <c r="R409" s="9"/>
      <c r="S409" s="1" t="str">
        <f t="shared" si="86"/>
        <v/>
      </c>
      <c r="T409" s="1" t="str">
        <f t="shared" si="87"/>
        <v/>
      </c>
      <c r="U409" s="1" t="str">
        <f t="shared" si="88"/>
        <v/>
      </c>
      <c r="V409" s="1" t="str">
        <f t="shared" si="89"/>
        <v>SyndrRetard;</v>
      </c>
      <c r="W409" s="1" t="str">
        <f t="shared" si="90"/>
        <v>RetardPlusCerebAbnorm;</v>
      </c>
      <c r="X409" s="1" t="str">
        <f t="shared" si="91"/>
        <v>Encephalo;</v>
      </c>
      <c r="Y409" s="1" t="str">
        <f t="shared" si="92"/>
        <v/>
      </c>
      <c r="Z409" s="1" t="str">
        <f t="shared" si="93"/>
        <v/>
      </c>
      <c r="AA409" s="1" t="str">
        <f t="shared" si="94"/>
        <v/>
      </c>
      <c r="AB409" s="1" t="str">
        <f t="shared" si="95"/>
        <v/>
      </c>
      <c r="AC409" s="1" t="str">
        <f t="shared" si="96"/>
        <v>Gene:MEF2C&amp;HGNC:6996&amp;OMIM:600662&amp;UserInfo:Chromosome 5q14.3 deletion syndrome ; Mental retardation, stereotypic movements, epilepsy, and/or cerebral malformations&amp;UserType:SyndrRetard;RetardPlusCerebAbnorm;Encephalo;</v>
      </c>
      <c r="AD409" s="1" t="str">
        <f t="shared" si="97"/>
        <v>SyndrRetard;RetardPlusCerebAbnorm;Encephalo;</v>
      </c>
    </row>
    <row r="410" spans="1:30" ht="12" customHeight="1" x14ac:dyDescent="0.2">
      <c r="A410" s="5" t="s">
        <v>1233</v>
      </c>
      <c r="B410" s="5"/>
      <c r="C410" s="5" t="s">
        <v>1234</v>
      </c>
      <c r="D410" s="6" t="str">
        <f t="shared" si="85"/>
        <v>Click HGNC</v>
      </c>
      <c r="E410" s="7">
        <v>615262</v>
      </c>
      <c r="F410" s="6" t="str">
        <f t="shared" si="84"/>
        <v>Click OMIM</v>
      </c>
      <c r="G410" s="7" t="s">
        <v>1235</v>
      </c>
      <c r="H410" s="5" t="s">
        <v>21</v>
      </c>
      <c r="I410" s="5"/>
      <c r="J410" s="5"/>
      <c r="K410" s="5" t="s">
        <v>22</v>
      </c>
      <c r="L410" s="5" t="s">
        <v>22</v>
      </c>
      <c r="M410" s="5"/>
      <c r="N410" s="5"/>
      <c r="O410" s="5"/>
      <c r="P410" s="5"/>
      <c r="Q410" s="5"/>
      <c r="R410" s="9"/>
      <c r="S410" s="1" t="str">
        <f t="shared" si="86"/>
        <v/>
      </c>
      <c r="T410" s="1" t="str">
        <f t="shared" si="87"/>
        <v/>
      </c>
      <c r="U410" s="1" t="str">
        <f t="shared" si="88"/>
        <v>NonSyndrRetard;</v>
      </c>
      <c r="V410" s="1" t="str">
        <f t="shared" si="89"/>
        <v>SyndrRetard;</v>
      </c>
      <c r="W410" s="1" t="str">
        <f t="shared" si="90"/>
        <v/>
      </c>
      <c r="X410" s="1" t="str">
        <f t="shared" si="91"/>
        <v/>
      </c>
      <c r="Y410" s="1" t="str">
        <f t="shared" si="92"/>
        <v/>
      </c>
      <c r="Z410" s="1" t="str">
        <f t="shared" si="93"/>
        <v/>
      </c>
      <c r="AA410" s="1" t="str">
        <f t="shared" si="94"/>
        <v/>
      </c>
      <c r="AB410" s="1" t="str">
        <f t="shared" si="95"/>
        <v/>
      </c>
      <c r="AC410" s="1" t="str">
        <f t="shared" si="96"/>
        <v>Gene:METTL23&amp;HGNC:26988&amp;OMIM:615262&amp;UserInfo:Mental retardation, autosomal recessive 44&amp;UserType:NonSyndrRetard;SyndrRetard;</v>
      </c>
      <c r="AD410" s="1" t="str">
        <f t="shared" si="97"/>
        <v>NonSyndrRetard;SyndrRetard;</v>
      </c>
    </row>
    <row r="411" spans="1:30" ht="12" customHeight="1" x14ac:dyDescent="0.2">
      <c r="A411" s="5" t="s">
        <v>1236</v>
      </c>
      <c r="B411" s="5"/>
      <c r="C411" s="5" t="s">
        <v>1237</v>
      </c>
      <c r="D411" s="6" t="str">
        <f t="shared" si="85"/>
        <v>Click HGNC</v>
      </c>
      <c r="E411" s="7">
        <v>602616</v>
      </c>
      <c r="F411" s="6" t="str">
        <f t="shared" si="84"/>
        <v>Click OMIM</v>
      </c>
      <c r="G411" s="7" t="s">
        <v>1238</v>
      </c>
      <c r="H411" s="5" t="s">
        <v>21</v>
      </c>
      <c r="I411" s="5"/>
      <c r="J411" s="5"/>
      <c r="K411" s="8" t="s">
        <v>29</v>
      </c>
      <c r="L411" s="8" t="s">
        <v>29</v>
      </c>
      <c r="M411" s="5"/>
      <c r="N411" s="5"/>
      <c r="O411" s="5" t="s">
        <v>22</v>
      </c>
      <c r="P411" s="5"/>
      <c r="Q411" s="5"/>
      <c r="R411" s="9"/>
      <c r="S411" s="1" t="str">
        <f t="shared" si="86"/>
        <v/>
      </c>
      <c r="T411" s="1" t="str">
        <f t="shared" si="87"/>
        <v/>
      </c>
      <c r="U411" s="1" t="str">
        <f t="shared" si="88"/>
        <v>NonSyndrRetard;</v>
      </c>
      <c r="V411" s="1" t="str">
        <f t="shared" si="89"/>
        <v>SyndrRetard;</v>
      </c>
      <c r="W411" s="1" t="str">
        <f t="shared" si="90"/>
        <v/>
      </c>
      <c r="X411" s="1" t="str">
        <f t="shared" si="91"/>
        <v/>
      </c>
      <c r="Y411" s="1" t="str">
        <f t="shared" si="92"/>
        <v>Metabolism;</v>
      </c>
      <c r="Z411" s="1" t="str">
        <f t="shared" si="93"/>
        <v/>
      </c>
      <c r="AA411" s="1" t="str">
        <f t="shared" si="94"/>
        <v/>
      </c>
      <c r="AB411" s="1" t="str">
        <f t="shared" si="95"/>
        <v/>
      </c>
      <c r="AC411" s="1" t="str">
        <f t="shared" si="96"/>
        <v>Gene:MGAT2&amp;HGNC:7045&amp;OMIM:602616&amp;UserInfo:Congenital disorder of glycosylation, type IIa&amp;UserType:NonSyndrRetard;SyndrRetard;Metabolism;</v>
      </c>
      <c r="AD411" s="1" t="str">
        <f t="shared" si="97"/>
        <v>NonSyndrRetard;SyndrRetard;Metabolism;</v>
      </c>
    </row>
    <row r="412" spans="1:30" ht="12" customHeight="1" x14ac:dyDescent="0.2">
      <c r="A412" s="5" t="s">
        <v>1239</v>
      </c>
      <c r="B412" s="5"/>
      <c r="C412" s="5" t="s">
        <v>1240</v>
      </c>
      <c r="D412" s="6" t="str">
        <f t="shared" si="85"/>
        <v>Click HGNC</v>
      </c>
      <c r="E412" s="7">
        <v>300552</v>
      </c>
      <c r="F412" s="6" t="str">
        <f t="shared" si="84"/>
        <v>Click OMIM</v>
      </c>
      <c r="G412" s="7" t="s">
        <v>1241</v>
      </c>
      <c r="H412" s="5" t="s">
        <v>21</v>
      </c>
      <c r="I412" s="5"/>
      <c r="J412" s="5"/>
      <c r="K412" s="5"/>
      <c r="L412" s="5" t="s">
        <v>22</v>
      </c>
      <c r="M412" s="5"/>
      <c r="N412" s="5"/>
      <c r="O412" s="5"/>
      <c r="P412" s="5" t="s">
        <v>22</v>
      </c>
      <c r="Q412" s="5"/>
      <c r="R412" s="9"/>
      <c r="S412" s="1" t="str">
        <f t="shared" si="86"/>
        <v/>
      </c>
      <c r="T412" s="1" t="str">
        <f t="shared" si="87"/>
        <v/>
      </c>
      <c r="U412" s="1" t="str">
        <f t="shared" si="88"/>
        <v/>
      </c>
      <c r="V412" s="1" t="str">
        <f t="shared" si="89"/>
        <v>SyndrRetard;</v>
      </c>
      <c r="W412" s="1" t="str">
        <f t="shared" si="90"/>
        <v/>
      </c>
      <c r="X412" s="1" t="str">
        <f t="shared" si="91"/>
        <v/>
      </c>
      <c r="Y412" s="1" t="str">
        <f t="shared" si="92"/>
        <v/>
      </c>
      <c r="Z412" s="1" t="str">
        <f t="shared" si="93"/>
        <v>NonRetardButSyndr;</v>
      </c>
      <c r="AA412" s="1" t="str">
        <f t="shared" si="94"/>
        <v/>
      </c>
      <c r="AB412" s="1" t="str">
        <f t="shared" si="95"/>
        <v/>
      </c>
      <c r="AC412" s="1" t="str">
        <f t="shared" si="96"/>
        <v>Gene:MID1&amp;HGNC:7095&amp;OMIM:300552&amp;UserInfo:Opitz GBBB syndrome, type I&amp;UserType:SyndrRetard;NonRetardButSyndr;</v>
      </c>
      <c r="AD412" s="1" t="str">
        <f t="shared" si="97"/>
        <v>SyndrRetard;NonRetardButSyndr;</v>
      </c>
    </row>
    <row r="413" spans="1:30" ht="12" customHeight="1" x14ac:dyDescent="0.2">
      <c r="A413" s="5" t="s">
        <v>1242</v>
      </c>
      <c r="B413" s="5"/>
      <c r="C413" s="5" t="s">
        <v>1243</v>
      </c>
      <c r="D413" s="6" t="str">
        <f t="shared" si="85"/>
        <v>Click HGNC</v>
      </c>
      <c r="E413" s="7">
        <v>300204</v>
      </c>
      <c r="F413" s="6" t="str">
        <f t="shared" si="84"/>
        <v>Click OMIM</v>
      </c>
      <c r="G413" s="7" t="s">
        <v>1244</v>
      </c>
      <c r="H413" s="5" t="s">
        <v>21</v>
      </c>
      <c r="I413" s="5"/>
      <c r="J413" s="5"/>
      <c r="K413" s="5" t="s">
        <v>22</v>
      </c>
      <c r="L413" s="5"/>
      <c r="M413" s="5"/>
      <c r="N413" s="5"/>
      <c r="O413" s="5"/>
      <c r="P413" s="5"/>
      <c r="Q413" s="5"/>
      <c r="R413" s="9"/>
      <c r="S413" s="1" t="str">
        <f t="shared" si="86"/>
        <v/>
      </c>
      <c r="T413" s="1" t="str">
        <f t="shared" si="87"/>
        <v/>
      </c>
      <c r="U413" s="1" t="str">
        <f t="shared" si="88"/>
        <v>NonSyndrRetard;</v>
      </c>
      <c r="V413" s="1" t="str">
        <f t="shared" si="89"/>
        <v/>
      </c>
      <c r="W413" s="1" t="str">
        <f t="shared" si="90"/>
        <v/>
      </c>
      <c r="X413" s="1" t="str">
        <f t="shared" si="91"/>
        <v/>
      </c>
      <c r="Y413" s="1" t="str">
        <f t="shared" si="92"/>
        <v/>
      </c>
      <c r="Z413" s="1" t="str">
        <f t="shared" si="93"/>
        <v/>
      </c>
      <c r="AA413" s="1" t="str">
        <f t="shared" si="94"/>
        <v/>
      </c>
      <c r="AB413" s="1" t="str">
        <f t="shared" si="95"/>
        <v/>
      </c>
      <c r="AC413" s="1" t="str">
        <f t="shared" si="96"/>
        <v>Gene:MID2&amp;HGNC:7096&amp;OMIM:300204&amp;UserInfo:?Mental retardation, X-linked 101&amp;UserType:NonSyndrRetard;</v>
      </c>
      <c r="AD413" s="1" t="str">
        <f t="shared" si="97"/>
        <v>NonSyndrRetard;</v>
      </c>
    </row>
    <row r="414" spans="1:30" ht="12" customHeight="1" x14ac:dyDescent="0.2">
      <c r="A414" s="5" t="s">
        <v>1245</v>
      </c>
      <c r="B414" s="5"/>
      <c r="C414" s="5" t="s">
        <v>1246</v>
      </c>
      <c r="D414" s="6" t="str">
        <f t="shared" si="85"/>
        <v>Click HGNC</v>
      </c>
      <c r="E414" s="7">
        <v>604896</v>
      </c>
      <c r="F414" s="6" t="str">
        <f t="shared" si="84"/>
        <v>Click OMIM</v>
      </c>
      <c r="G414" s="7" t="s">
        <v>1247</v>
      </c>
      <c r="H414" s="5" t="s">
        <v>21</v>
      </c>
      <c r="I414" s="5"/>
      <c r="J414" s="5"/>
      <c r="K414" s="5"/>
      <c r="L414" s="5" t="s">
        <v>22</v>
      </c>
      <c r="M414" s="5"/>
      <c r="N414" s="5"/>
      <c r="O414" s="5"/>
      <c r="P414" s="5" t="s">
        <v>22</v>
      </c>
      <c r="Q414" s="5"/>
      <c r="R414" s="9"/>
      <c r="S414" s="1" t="str">
        <f t="shared" si="86"/>
        <v/>
      </c>
      <c r="T414" s="1" t="str">
        <f t="shared" si="87"/>
        <v/>
      </c>
      <c r="U414" s="1" t="str">
        <f t="shared" si="88"/>
        <v/>
      </c>
      <c r="V414" s="1" t="str">
        <f t="shared" si="89"/>
        <v>SyndrRetard;</v>
      </c>
      <c r="W414" s="1" t="str">
        <f t="shared" si="90"/>
        <v/>
      </c>
      <c r="X414" s="1" t="str">
        <f t="shared" si="91"/>
        <v/>
      </c>
      <c r="Y414" s="1" t="str">
        <f t="shared" si="92"/>
        <v/>
      </c>
      <c r="Z414" s="1" t="str">
        <f t="shared" si="93"/>
        <v>NonRetardButSyndr;</v>
      </c>
      <c r="AA414" s="1" t="str">
        <f t="shared" si="94"/>
        <v/>
      </c>
      <c r="AB414" s="1" t="str">
        <f t="shared" si="95"/>
        <v/>
      </c>
      <c r="AC414" s="1" t="str">
        <f t="shared" si="96"/>
        <v>Gene:MKKS&amp;HGNC:7108&amp;OMIM:604896&amp;UserInfo:Bardet-Biedl syndrome 6 ; McKusick-Kaufman syndrome&amp;UserType:SyndrRetard;NonRetardButSyndr;</v>
      </c>
      <c r="AD414" s="1" t="str">
        <f t="shared" si="97"/>
        <v>SyndrRetard;NonRetardButSyndr;</v>
      </c>
    </row>
    <row r="415" spans="1:30" ht="12" customHeight="1" x14ac:dyDescent="0.2">
      <c r="A415" s="5" t="s">
        <v>1248</v>
      </c>
      <c r="B415" s="5"/>
      <c r="C415" s="5" t="s">
        <v>1249</v>
      </c>
      <c r="D415" s="6" t="str">
        <f t="shared" si="85"/>
        <v>Click HGNC</v>
      </c>
      <c r="E415" s="7">
        <v>606761</v>
      </c>
      <c r="F415" s="6" t="str">
        <f t="shared" si="84"/>
        <v>Click OMIM</v>
      </c>
      <c r="G415" s="7" t="s">
        <v>1250</v>
      </c>
      <c r="H415" s="5" t="s">
        <v>21</v>
      </c>
      <c r="I415" s="5"/>
      <c r="J415" s="5"/>
      <c r="K415" s="8" t="s">
        <v>29</v>
      </c>
      <c r="L415" s="8" t="s">
        <v>29</v>
      </c>
      <c r="M415" s="5"/>
      <c r="N415" s="5"/>
      <c r="O415" s="5" t="s">
        <v>22</v>
      </c>
      <c r="P415" s="5"/>
      <c r="Q415" s="5"/>
      <c r="R415" s="9"/>
      <c r="S415" s="1" t="str">
        <f t="shared" si="86"/>
        <v/>
      </c>
      <c r="T415" s="1" t="str">
        <f t="shared" si="87"/>
        <v/>
      </c>
      <c r="U415" s="1" t="str">
        <f t="shared" si="88"/>
        <v>NonSyndrRetard;</v>
      </c>
      <c r="V415" s="1" t="str">
        <f t="shared" si="89"/>
        <v>SyndrRetard;</v>
      </c>
      <c r="W415" s="1" t="str">
        <f t="shared" si="90"/>
        <v/>
      </c>
      <c r="X415" s="1" t="str">
        <f t="shared" si="91"/>
        <v/>
      </c>
      <c r="Y415" s="1" t="str">
        <f t="shared" si="92"/>
        <v>Metabolism;</v>
      </c>
      <c r="Z415" s="1" t="str">
        <f t="shared" si="93"/>
        <v/>
      </c>
      <c r="AA415" s="1" t="str">
        <f t="shared" si="94"/>
        <v/>
      </c>
      <c r="AB415" s="1" t="str">
        <f t="shared" si="95"/>
        <v/>
      </c>
      <c r="AC415" s="1" t="str">
        <f t="shared" si="96"/>
        <v>Gene:MLYCD&amp;HGNC:7150&amp;OMIM:606761&amp;UserInfo:Malonyl-CoA decarboxylase deficiency&amp;UserType:NonSyndrRetard;SyndrRetard;Metabolism;</v>
      </c>
      <c r="AD415" s="1" t="str">
        <f t="shared" si="97"/>
        <v>NonSyndrRetard;SyndrRetard;Metabolism;</v>
      </c>
    </row>
    <row r="416" spans="1:30" ht="12" customHeight="1" x14ac:dyDescent="0.2">
      <c r="A416" s="5" t="s">
        <v>1251</v>
      </c>
      <c r="B416" s="5"/>
      <c r="C416" s="5" t="s">
        <v>1252</v>
      </c>
      <c r="D416" s="6" t="str">
        <f t="shared" si="85"/>
        <v>Click HGNC</v>
      </c>
      <c r="E416" s="7">
        <v>607481</v>
      </c>
      <c r="F416" s="6" t="str">
        <f t="shared" si="84"/>
        <v>Click OMIM</v>
      </c>
      <c r="G416" s="7" t="s">
        <v>1253</v>
      </c>
      <c r="H416" s="5" t="s">
        <v>21</v>
      </c>
      <c r="I416" s="5"/>
      <c r="J416" s="5"/>
      <c r="K416" s="8" t="s">
        <v>29</v>
      </c>
      <c r="L416" s="5"/>
      <c r="M416" s="5"/>
      <c r="N416" s="5"/>
      <c r="O416" s="5" t="s">
        <v>22</v>
      </c>
      <c r="P416" s="5"/>
      <c r="Q416" s="5"/>
      <c r="R416" s="9"/>
      <c r="S416" s="1" t="str">
        <f t="shared" si="86"/>
        <v/>
      </c>
      <c r="T416" s="1" t="str">
        <f t="shared" si="87"/>
        <v/>
      </c>
      <c r="U416" s="1" t="str">
        <f t="shared" si="88"/>
        <v>NonSyndrRetard;</v>
      </c>
      <c r="V416" s="1" t="str">
        <f t="shared" si="89"/>
        <v/>
      </c>
      <c r="W416" s="1" t="str">
        <f t="shared" si="90"/>
        <v/>
      </c>
      <c r="X416" s="1" t="str">
        <f t="shared" si="91"/>
        <v/>
      </c>
      <c r="Y416" s="1" t="str">
        <f t="shared" si="92"/>
        <v>Metabolism;</v>
      </c>
      <c r="Z416" s="1" t="str">
        <f t="shared" si="93"/>
        <v/>
      </c>
      <c r="AA416" s="1" t="str">
        <f t="shared" si="94"/>
        <v/>
      </c>
      <c r="AB416" s="1" t="str">
        <f t="shared" si="95"/>
        <v/>
      </c>
      <c r="AC416" s="1" t="str">
        <f t="shared" si="96"/>
        <v>Gene:MMAA&amp;HGNC:18871&amp;OMIM:607481&amp;UserInfo:Methylmalonic aciduria, vitamin B12-responsive&amp;UserType:NonSyndrRetard;Metabolism;</v>
      </c>
      <c r="AD416" s="1" t="str">
        <f t="shared" si="97"/>
        <v>NonSyndrRetard;Metabolism;</v>
      </c>
    </row>
    <row r="417" spans="1:30" ht="12" customHeight="1" x14ac:dyDescent="0.2">
      <c r="A417" s="5" t="s">
        <v>1254</v>
      </c>
      <c r="B417" s="5"/>
      <c r="C417" s="5" t="s">
        <v>1255</v>
      </c>
      <c r="D417" s="6" t="str">
        <f t="shared" si="85"/>
        <v>Click HGNC</v>
      </c>
      <c r="E417" s="7">
        <v>609831</v>
      </c>
      <c r="F417" s="6" t="str">
        <f t="shared" si="84"/>
        <v>Click OMIM</v>
      </c>
      <c r="G417" s="7" t="s">
        <v>1256</v>
      </c>
      <c r="H417" s="5" t="s">
        <v>21</v>
      </c>
      <c r="I417" s="5"/>
      <c r="J417" s="5"/>
      <c r="K417" s="8" t="s">
        <v>29</v>
      </c>
      <c r="L417" s="5"/>
      <c r="M417" s="5"/>
      <c r="N417" s="5"/>
      <c r="O417" s="5" t="s">
        <v>22</v>
      </c>
      <c r="P417" s="5"/>
      <c r="Q417" s="5"/>
      <c r="R417" s="9"/>
      <c r="S417" s="1" t="str">
        <f t="shared" si="86"/>
        <v/>
      </c>
      <c r="T417" s="1" t="str">
        <f t="shared" si="87"/>
        <v/>
      </c>
      <c r="U417" s="1" t="str">
        <f t="shared" si="88"/>
        <v>NonSyndrRetard;</v>
      </c>
      <c r="V417" s="1" t="str">
        <f t="shared" si="89"/>
        <v/>
      </c>
      <c r="W417" s="1" t="str">
        <f t="shared" si="90"/>
        <v/>
      </c>
      <c r="X417" s="1" t="str">
        <f t="shared" si="91"/>
        <v/>
      </c>
      <c r="Y417" s="1" t="str">
        <f t="shared" si="92"/>
        <v>Metabolism;</v>
      </c>
      <c r="Z417" s="1" t="str">
        <f t="shared" si="93"/>
        <v/>
      </c>
      <c r="AA417" s="1" t="str">
        <f t="shared" si="94"/>
        <v/>
      </c>
      <c r="AB417" s="1" t="str">
        <f t="shared" si="95"/>
        <v/>
      </c>
      <c r="AC417" s="1" t="str">
        <f t="shared" si="96"/>
        <v>Gene:MMACHC&amp;HGNC:24525&amp;OMIM:609831&amp;UserInfo:Methylmalonic aciduria and homocystinuria, cblC type&amp;UserType:NonSyndrRetard;Metabolism;</v>
      </c>
      <c r="AD417" s="1" t="str">
        <f t="shared" si="97"/>
        <v>NonSyndrRetard;Metabolism;</v>
      </c>
    </row>
    <row r="418" spans="1:30" ht="12" customHeight="1" x14ac:dyDescent="0.2">
      <c r="A418" s="5" t="s">
        <v>1257</v>
      </c>
      <c r="B418" s="5"/>
      <c r="C418" s="5" t="s">
        <v>1258</v>
      </c>
      <c r="D418" s="6" t="str">
        <f t="shared" si="85"/>
        <v>Click HGNC</v>
      </c>
      <c r="E418" s="7">
        <v>611935</v>
      </c>
      <c r="F418" s="6" t="str">
        <f t="shared" si="84"/>
        <v>Click OMIM</v>
      </c>
      <c r="G418" s="7" t="s">
        <v>1259</v>
      </c>
      <c r="H418" s="5" t="s">
        <v>21</v>
      </c>
      <c r="I418" s="5"/>
      <c r="J418" s="5"/>
      <c r="K418" s="8" t="s">
        <v>29</v>
      </c>
      <c r="L418" s="5"/>
      <c r="M418" s="5"/>
      <c r="N418" s="5"/>
      <c r="O418" s="5" t="s">
        <v>22</v>
      </c>
      <c r="P418" s="5"/>
      <c r="Q418" s="5"/>
      <c r="R418" s="9"/>
      <c r="S418" s="1" t="str">
        <f t="shared" si="86"/>
        <v/>
      </c>
      <c r="T418" s="1" t="str">
        <f t="shared" si="87"/>
        <v/>
      </c>
      <c r="U418" s="1" t="str">
        <f t="shared" si="88"/>
        <v>NonSyndrRetard;</v>
      </c>
      <c r="V418" s="1" t="str">
        <f t="shared" si="89"/>
        <v/>
      </c>
      <c r="W418" s="1" t="str">
        <f t="shared" si="90"/>
        <v/>
      </c>
      <c r="X418" s="1" t="str">
        <f t="shared" si="91"/>
        <v/>
      </c>
      <c r="Y418" s="1" t="str">
        <f t="shared" si="92"/>
        <v>Metabolism;</v>
      </c>
      <c r="Z418" s="1" t="str">
        <f t="shared" si="93"/>
        <v/>
      </c>
      <c r="AA418" s="1" t="str">
        <f t="shared" si="94"/>
        <v/>
      </c>
      <c r="AB418" s="1" t="str">
        <f t="shared" si="95"/>
        <v/>
      </c>
      <c r="AC418" s="1" t="str">
        <f t="shared" si="96"/>
        <v>Gene:MMADHC&amp;HGNC:25221&amp;OMIM:611935&amp;UserInfo:Homocystinuria, cblD type, variant 1 ; Methylmalonic aciduria and homocystinuria, cblD type ; Methylmalonic aciduria, cblD type, variant 2&amp;UserType:NonSyndrRetard;Metabolism;</v>
      </c>
      <c r="AD418" s="1" t="str">
        <f t="shared" si="97"/>
        <v>NonSyndrRetard;Metabolism;</v>
      </c>
    </row>
    <row r="419" spans="1:30" ht="12" customHeight="1" x14ac:dyDescent="0.2">
      <c r="A419" s="5" t="s">
        <v>1260</v>
      </c>
      <c r="B419" s="5"/>
      <c r="C419" s="5" t="s">
        <v>1261</v>
      </c>
      <c r="D419" s="6" t="str">
        <f t="shared" si="85"/>
        <v>Click HGNC</v>
      </c>
      <c r="E419" s="7">
        <v>608416</v>
      </c>
      <c r="F419" s="6" t="str">
        <f t="shared" si="84"/>
        <v>Click OMIM</v>
      </c>
      <c r="G419" s="7" t="s">
        <v>1262</v>
      </c>
      <c r="H419" s="5"/>
      <c r="I419" s="5"/>
      <c r="J419" s="5"/>
      <c r="K419" s="5" t="s">
        <v>22</v>
      </c>
      <c r="L419" s="5" t="s">
        <v>22</v>
      </c>
      <c r="M419" s="5"/>
      <c r="N419" s="5"/>
      <c r="O419" s="5"/>
      <c r="P419" s="5"/>
      <c r="Q419" s="5"/>
      <c r="R419" s="9"/>
      <c r="S419" s="1" t="str">
        <f t="shared" si="86"/>
        <v/>
      </c>
      <c r="T419" s="1" t="str">
        <f t="shared" si="87"/>
        <v/>
      </c>
      <c r="U419" s="1" t="str">
        <f t="shared" si="88"/>
        <v>NonSyndrRetard;</v>
      </c>
      <c r="V419" s="1" t="str">
        <f t="shared" si="89"/>
        <v>SyndrRetard;</v>
      </c>
      <c r="W419" s="1" t="str">
        <f t="shared" si="90"/>
        <v/>
      </c>
      <c r="X419" s="1" t="str">
        <f t="shared" si="91"/>
        <v/>
      </c>
      <c r="Y419" s="1" t="str">
        <f t="shared" si="92"/>
        <v/>
      </c>
      <c r="Z419" s="1" t="str">
        <f t="shared" si="93"/>
        <v/>
      </c>
      <c r="AA419" s="1" t="str">
        <f t="shared" si="94"/>
        <v/>
      </c>
      <c r="AB419" s="1" t="str">
        <f t="shared" si="95"/>
        <v/>
      </c>
      <c r="AC419" s="1" t="str">
        <f t="shared" si="96"/>
        <v>Gene:MMP21&amp;HGNC:14357&amp;OMIM:608416&amp;UserInfo:Heterotaxy, visceral, 7, autosomal&amp;UserType:NonSyndrRetard;SyndrRetard;</v>
      </c>
      <c r="AD419" s="1" t="str">
        <f t="shared" si="97"/>
        <v>NonSyndrRetard;SyndrRetard;</v>
      </c>
    </row>
    <row r="420" spans="1:30" ht="12" customHeight="1" x14ac:dyDescent="0.2">
      <c r="A420" s="5" t="s">
        <v>1263</v>
      </c>
      <c r="B420" s="5"/>
      <c r="C420" s="5" t="s">
        <v>1264</v>
      </c>
      <c r="D420" s="6" t="str">
        <f t="shared" si="85"/>
        <v>Click HGNC</v>
      </c>
      <c r="E420" s="7">
        <v>603707</v>
      </c>
      <c r="F420" s="6" t="str">
        <f t="shared" si="84"/>
        <v>Click OMIM</v>
      </c>
      <c r="G420" s="7" t="s">
        <v>1265</v>
      </c>
      <c r="H420" s="5" t="s">
        <v>21</v>
      </c>
      <c r="I420" s="5"/>
      <c r="J420" s="5"/>
      <c r="K420" s="8" t="s">
        <v>29</v>
      </c>
      <c r="L420" s="8" t="s">
        <v>29</v>
      </c>
      <c r="M420" s="5"/>
      <c r="N420" s="8" t="s">
        <v>29</v>
      </c>
      <c r="O420" s="5" t="s">
        <v>22</v>
      </c>
      <c r="P420" s="5"/>
      <c r="Q420" s="5"/>
      <c r="R420" s="9"/>
      <c r="S420" s="1" t="str">
        <f t="shared" si="86"/>
        <v/>
      </c>
      <c r="T420" s="1" t="str">
        <f t="shared" si="87"/>
        <v/>
      </c>
      <c r="U420" s="1" t="str">
        <f t="shared" si="88"/>
        <v>NonSyndrRetard;</v>
      </c>
      <c r="V420" s="1" t="str">
        <f t="shared" si="89"/>
        <v>SyndrRetard;</v>
      </c>
      <c r="W420" s="1" t="str">
        <f t="shared" si="90"/>
        <v/>
      </c>
      <c r="X420" s="1" t="str">
        <f t="shared" si="91"/>
        <v>Encephalo;</v>
      </c>
      <c r="Y420" s="1" t="str">
        <f t="shared" si="92"/>
        <v>Metabolism;</v>
      </c>
      <c r="Z420" s="1" t="str">
        <f t="shared" si="93"/>
        <v/>
      </c>
      <c r="AA420" s="1" t="str">
        <f t="shared" si="94"/>
        <v/>
      </c>
      <c r="AB420" s="1" t="str">
        <f t="shared" si="95"/>
        <v/>
      </c>
      <c r="AC420" s="1" t="str">
        <f t="shared" si="96"/>
        <v>Gene:MOCS1&amp;HGNC:7190&amp;OMIM:603707&amp;UserInfo:Molybdenum cofactor deficiency A&amp;UserType:NonSyndrRetard;SyndrRetard;Encephalo;Metabolism;</v>
      </c>
      <c r="AD420" s="1" t="str">
        <f t="shared" si="97"/>
        <v>NonSyndrRetard;SyndrRetard;Encephalo;Metabolism;</v>
      </c>
    </row>
    <row r="421" spans="1:30" ht="12" customHeight="1" x14ac:dyDescent="0.2">
      <c r="A421" s="5" t="s">
        <v>1266</v>
      </c>
      <c r="B421" s="5"/>
      <c r="C421" s="5" t="s">
        <v>1267</v>
      </c>
      <c r="D421" s="6" t="str">
        <f t="shared" si="85"/>
        <v>Click HGNC</v>
      </c>
      <c r="E421" s="7">
        <v>603708</v>
      </c>
      <c r="F421" s="6" t="str">
        <f t="shared" si="84"/>
        <v>Click OMIM</v>
      </c>
      <c r="G421" s="7" t="s">
        <v>1268</v>
      </c>
      <c r="H421" s="5" t="s">
        <v>21</v>
      </c>
      <c r="I421" s="5"/>
      <c r="J421" s="5"/>
      <c r="K421" s="8" t="s">
        <v>29</v>
      </c>
      <c r="L421" s="8" t="s">
        <v>29</v>
      </c>
      <c r="M421" s="5"/>
      <c r="N421" s="8" t="s">
        <v>29</v>
      </c>
      <c r="O421" s="5" t="s">
        <v>22</v>
      </c>
      <c r="P421" s="5"/>
      <c r="Q421" s="5"/>
      <c r="R421" s="9"/>
      <c r="S421" s="1" t="str">
        <f t="shared" si="86"/>
        <v/>
      </c>
      <c r="T421" s="1" t="str">
        <f t="shared" si="87"/>
        <v/>
      </c>
      <c r="U421" s="1" t="str">
        <f t="shared" si="88"/>
        <v>NonSyndrRetard;</v>
      </c>
      <c r="V421" s="1" t="str">
        <f t="shared" si="89"/>
        <v>SyndrRetard;</v>
      </c>
      <c r="W421" s="1" t="str">
        <f t="shared" si="90"/>
        <v/>
      </c>
      <c r="X421" s="1" t="str">
        <f t="shared" si="91"/>
        <v>Encephalo;</v>
      </c>
      <c r="Y421" s="1" t="str">
        <f t="shared" si="92"/>
        <v>Metabolism;</v>
      </c>
      <c r="Z421" s="1" t="str">
        <f t="shared" si="93"/>
        <v/>
      </c>
      <c r="AA421" s="1" t="str">
        <f t="shared" si="94"/>
        <v/>
      </c>
      <c r="AB421" s="1" t="str">
        <f t="shared" si="95"/>
        <v/>
      </c>
      <c r="AC421" s="1" t="str">
        <f t="shared" si="96"/>
        <v>Gene:MOCS2&amp;HGNC:7193&amp;OMIM:603708&amp;UserInfo:Molybdenum cofactor deficiency B&amp;UserType:NonSyndrRetard;SyndrRetard;Encephalo;Metabolism;</v>
      </c>
      <c r="AD421" s="1" t="str">
        <f t="shared" si="97"/>
        <v>NonSyndrRetard;SyndrRetard;Encephalo;Metabolism;</v>
      </c>
    </row>
    <row r="422" spans="1:30" ht="12" customHeight="1" x14ac:dyDescent="0.2">
      <c r="A422" s="5" t="s">
        <v>1269</v>
      </c>
      <c r="B422" s="5"/>
      <c r="C422" s="5" t="s">
        <v>1270</v>
      </c>
      <c r="D422" s="6" t="str">
        <f t="shared" si="85"/>
        <v>Click HGNC</v>
      </c>
      <c r="E422" s="7">
        <v>601336</v>
      </c>
      <c r="F422" s="6" t="str">
        <f t="shared" si="84"/>
        <v>Click OMIM</v>
      </c>
      <c r="G422" s="7" t="s">
        <v>1271</v>
      </c>
      <c r="H422" s="5" t="s">
        <v>21</v>
      </c>
      <c r="I422" s="5"/>
      <c r="J422" s="5"/>
      <c r="K422" s="8" t="s">
        <v>29</v>
      </c>
      <c r="L422" s="8" t="s">
        <v>29</v>
      </c>
      <c r="M422" s="5"/>
      <c r="N422" s="8" t="s">
        <v>29</v>
      </c>
      <c r="O422" s="5" t="s">
        <v>22</v>
      </c>
      <c r="P422" s="5"/>
      <c r="Q422" s="5"/>
      <c r="R422" s="9"/>
      <c r="S422" s="1" t="str">
        <f t="shared" si="86"/>
        <v/>
      </c>
      <c r="T422" s="1" t="str">
        <f t="shared" si="87"/>
        <v/>
      </c>
      <c r="U422" s="1" t="str">
        <f t="shared" si="88"/>
        <v>NonSyndrRetard;</v>
      </c>
      <c r="V422" s="1" t="str">
        <f t="shared" si="89"/>
        <v>SyndrRetard;</v>
      </c>
      <c r="W422" s="1" t="str">
        <f t="shared" si="90"/>
        <v/>
      </c>
      <c r="X422" s="1" t="str">
        <f t="shared" si="91"/>
        <v>Encephalo;</v>
      </c>
      <c r="Y422" s="1" t="str">
        <f t="shared" si="92"/>
        <v>Metabolism;</v>
      </c>
      <c r="Z422" s="1" t="str">
        <f t="shared" si="93"/>
        <v/>
      </c>
      <c r="AA422" s="1" t="str">
        <f t="shared" si="94"/>
        <v/>
      </c>
      <c r="AB422" s="1" t="str">
        <f t="shared" si="95"/>
        <v/>
      </c>
      <c r="AC422" s="1" t="str">
        <f t="shared" si="96"/>
        <v>Gene:MOGS&amp;HGNC:24862&amp;OMIM:601336&amp;UserInfo:Congenital disorder of glycosylation, type IIb&amp;UserType:NonSyndrRetard;SyndrRetard;Encephalo;Metabolism;</v>
      </c>
      <c r="AD422" s="1" t="str">
        <f t="shared" si="97"/>
        <v>NonSyndrRetard;SyndrRetard;Encephalo;Metabolism;</v>
      </c>
    </row>
    <row r="423" spans="1:30" ht="12" customHeight="1" x14ac:dyDescent="0.2">
      <c r="A423" s="5" t="s">
        <v>1272</v>
      </c>
      <c r="B423" s="5"/>
      <c r="C423" s="5" t="s">
        <v>1273</v>
      </c>
      <c r="D423" s="6" t="str">
        <f t="shared" si="85"/>
        <v>Click HGNC</v>
      </c>
      <c r="E423" s="7">
        <v>604041</v>
      </c>
      <c r="F423" s="6" t="str">
        <f t="shared" si="84"/>
        <v>Click OMIM</v>
      </c>
      <c r="G423" s="7" t="s">
        <v>1274</v>
      </c>
      <c r="H423" s="5" t="s">
        <v>21</v>
      </c>
      <c r="I423" s="5"/>
      <c r="J423" s="5"/>
      <c r="K423" s="8" t="s">
        <v>29</v>
      </c>
      <c r="L423" s="8" t="s">
        <v>29</v>
      </c>
      <c r="M423" s="5"/>
      <c r="N423" s="8" t="s">
        <v>29</v>
      </c>
      <c r="O423" s="5" t="s">
        <v>22</v>
      </c>
      <c r="P423" s="5"/>
      <c r="Q423" s="5"/>
      <c r="R423" s="9"/>
      <c r="S423" s="1" t="str">
        <f t="shared" si="86"/>
        <v/>
      </c>
      <c r="T423" s="1" t="str">
        <f t="shared" si="87"/>
        <v/>
      </c>
      <c r="U423" s="1" t="str">
        <f t="shared" si="88"/>
        <v>NonSyndrRetard;</v>
      </c>
      <c r="V423" s="1" t="str">
        <f t="shared" si="89"/>
        <v>SyndrRetard;</v>
      </c>
      <c r="W423" s="1" t="str">
        <f t="shared" si="90"/>
        <v/>
      </c>
      <c r="X423" s="1" t="str">
        <f t="shared" si="91"/>
        <v>Encephalo;</v>
      </c>
      <c r="Y423" s="1" t="str">
        <f t="shared" si="92"/>
        <v>Metabolism;</v>
      </c>
      <c r="Z423" s="1" t="str">
        <f t="shared" si="93"/>
        <v/>
      </c>
      <c r="AA423" s="1" t="str">
        <f t="shared" si="94"/>
        <v/>
      </c>
      <c r="AB423" s="1" t="str">
        <f t="shared" si="95"/>
        <v/>
      </c>
      <c r="AC423" s="1" t="str">
        <f t="shared" si="96"/>
        <v>Gene:MPDU1&amp;HGNC:7207&amp;OMIM:604041&amp;UserInfo:Congenital disorder of glycosylation, type If&amp;UserType:NonSyndrRetard;SyndrRetard;Encephalo;Metabolism;</v>
      </c>
      <c r="AD423" s="1" t="str">
        <f t="shared" si="97"/>
        <v>NonSyndrRetard;SyndrRetard;Encephalo;Metabolism;</v>
      </c>
    </row>
    <row r="424" spans="1:30" ht="12" customHeight="1" x14ac:dyDescent="0.2">
      <c r="A424" s="5" t="s">
        <v>1275</v>
      </c>
      <c r="B424" s="5"/>
      <c r="C424" s="5" t="s">
        <v>1276</v>
      </c>
      <c r="D424" s="6" t="str">
        <f t="shared" si="85"/>
        <v>Click HGNC</v>
      </c>
      <c r="E424" s="7">
        <v>603785</v>
      </c>
      <c r="F424" s="6" t="str">
        <f t="shared" si="84"/>
        <v>Click OMIM</v>
      </c>
      <c r="G424" s="7" t="s">
        <v>1277</v>
      </c>
      <c r="H424" s="5" t="s">
        <v>21</v>
      </c>
      <c r="I424" s="5"/>
      <c r="J424" s="5"/>
      <c r="K424" s="5"/>
      <c r="L424" s="5" t="s">
        <v>22</v>
      </c>
      <c r="M424" s="5" t="s">
        <v>22</v>
      </c>
      <c r="N424" s="5"/>
      <c r="O424" s="5"/>
      <c r="P424" s="5"/>
      <c r="Q424" s="5"/>
      <c r="R424" s="9"/>
      <c r="S424" s="1" t="str">
        <f t="shared" si="86"/>
        <v/>
      </c>
      <c r="T424" s="1" t="str">
        <f t="shared" si="87"/>
        <v/>
      </c>
      <c r="U424" s="1" t="str">
        <f t="shared" si="88"/>
        <v/>
      </c>
      <c r="V424" s="1" t="str">
        <f t="shared" si="89"/>
        <v>SyndrRetard;</v>
      </c>
      <c r="W424" s="1" t="str">
        <f t="shared" si="90"/>
        <v>RetardPlusCerebAbnorm;</v>
      </c>
      <c r="X424" s="1" t="str">
        <f t="shared" si="91"/>
        <v/>
      </c>
      <c r="Y424" s="1" t="str">
        <f t="shared" si="92"/>
        <v/>
      </c>
      <c r="Z424" s="1" t="str">
        <f t="shared" si="93"/>
        <v/>
      </c>
      <c r="AA424" s="1" t="str">
        <f t="shared" si="94"/>
        <v/>
      </c>
      <c r="AB424" s="1" t="str">
        <f t="shared" si="95"/>
        <v/>
      </c>
      <c r="AC424" s="1" t="str">
        <f t="shared" si="96"/>
        <v>Gene:MPDZ&amp;HGNC:7208&amp;OMIM:603785&amp;UserInfo:Hydrocephalus, nonsyndromic, autosomal recessive 2&amp;UserType:SyndrRetard;RetardPlusCerebAbnorm;</v>
      </c>
      <c r="AD424" s="1" t="str">
        <f t="shared" si="97"/>
        <v>SyndrRetard;RetardPlusCerebAbnorm;</v>
      </c>
    </row>
    <row r="425" spans="1:30" ht="12" customHeight="1" x14ac:dyDescent="0.2">
      <c r="A425" s="5" t="s">
        <v>1278</v>
      </c>
      <c r="B425" s="5"/>
      <c r="C425" s="5" t="s">
        <v>1279</v>
      </c>
      <c r="D425" s="6" t="str">
        <f t="shared" si="85"/>
        <v>Click HGNC</v>
      </c>
      <c r="E425" s="7">
        <v>609188</v>
      </c>
      <c r="F425" s="6" t="str">
        <f t="shared" si="84"/>
        <v>Click OMIM</v>
      </c>
      <c r="G425" s="7" t="s">
        <v>1280</v>
      </c>
      <c r="H425" s="5" t="s">
        <v>21</v>
      </c>
      <c r="I425" s="5"/>
      <c r="J425" s="5"/>
      <c r="K425" s="5"/>
      <c r="L425" s="5" t="s">
        <v>22</v>
      </c>
      <c r="M425" s="5"/>
      <c r="N425" s="5"/>
      <c r="O425" s="5"/>
      <c r="P425" s="5"/>
      <c r="Q425" s="5"/>
      <c r="R425" s="9"/>
      <c r="S425" s="1" t="str">
        <f t="shared" si="86"/>
        <v/>
      </c>
      <c r="T425" s="1" t="str">
        <f t="shared" si="87"/>
        <v/>
      </c>
      <c r="U425" s="1" t="str">
        <f t="shared" si="88"/>
        <v/>
      </c>
      <c r="V425" s="1" t="str">
        <f t="shared" si="89"/>
        <v>SyndrRetard;</v>
      </c>
      <c r="W425" s="1" t="str">
        <f t="shared" si="90"/>
        <v/>
      </c>
      <c r="X425" s="1" t="str">
        <f t="shared" si="91"/>
        <v/>
      </c>
      <c r="Y425" s="1" t="str">
        <f t="shared" si="92"/>
        <v/>
      </c>
      <c r="Z425" s="1" t="str">
        <f t="shared" si="93"/>
        <v/>
      </c>
      <c r="AA425" s="1" t="str">
        <f t="shared" si="94"/>
        <v/>
      </c>
      <c r="AB425" s="1" t="str">
        <f t="shared" si="95"/>
        <v/>
      </c>
      <c r="AC425" s="1" t="str">
        <f t="shared" si="96"/>
        <v>Gene:MPLKIP&amp;HGNC:16002&amp;OMIM:609188&amp;UserInfo:Trichothiodystrophy 4, nonphotosensitive&amp;UserType:SyndrRetard;</v>
      </c>
      <c r="AD425" s="1" t="str">
        <f t="shared" si="97"/>
        <v>SyndrRetard;</v>
      </c>
    </row>
    <row r="426" spans="1:30" ht="12" customHeight="1" x14ac:dyDescent="0.2">
      <c r="A426" s="5" t="s">
        <v>1281</v>
      </c>
      <c r="B426" s="5"/>
      <c r="C426" s="5" t="s">
        <v>1282</v>
      </c>
      <c r="D426" s="6" t="str">
        <f t="shared" si="85"/>
        <v>Click HGNC</v>
      </c>
      <c r="E426" s="7">
        <v>605810</v>
      </c>
      <c r="F426" s="6" t="str">
        <f t="shared" si="84"/>
        <v>Click OMIM</v>
      </c>
      <c r="G426" s="7" t="s">
        <v>1283</v>
      </c>
      <c r="H426" s="5" t="s">
        <v>21</v>
      </c>
      <c r="I426" s="5"/>
      <c r="J426" s="5"/>
      <c r="K426" s="8" t="s">
        <v>29</v>
      </c>
      <c r="L426" s="8" t="s">
        <v>29</v>
      </c>
      <c r="M426" s="5"/>
      <c r="N426" s="8" t="s">
        <v>29</v>
      </c>
      <c r="O426" s="5" t="s">
        <v>22</v>
      </c>
      <c r="P426" s="5"/>
      <c r="Q426" s="5"/>
      <c r="R426" s="9"/>
      <c r="S426" s="1" t="str">
        <f t="shared" si="86"/>
        <v/>
      </c>
      <c r="T426" s="1" t="str">
        <f t="shared" si="87"/>
        <v/>
      </c>
      <c r="U426" s="1" t="str">
        <f t="shared" si="88"/>
        <v>NonSyndrRetard;</v>
      </c>
      <c r="V426" s="1" t="str">
        <f t="shared" si="89"/>
        <v>SyndrRetard;</v>
      </c>
      <c r="W426" s="1" t="str">
        <f t="shared" si="90"/>
        <v/>
      </c>
      <c r="X426" s="1" t="str">
        <f t="shared" si="91"/>
        <v>Encephalo;</v>
      </c>
      <c r="Y426" s="1" t="str">
        <f t="shared" si="92"/>
        <v>Metabolism;</v>
      </c>
      <c r="Z426" s="1" t="str">
        <f t="shared" si="93"/>
        <v/>
      </c>
      <c r="AA426" s="1" t="str">
        <f t="shared" si="94"/>
        <v/>
      </c>
      <c r="AB426" s="1" t="str">
        <f t="shared" si="95"/>
        <v/>
      </c>
      <c r="AC426" s="1" t="str">
        <f t="shared" si="96"/>
        <v>Gene:MRPS22&amp;HGNC:14508&amp;OMIM:605810&amp;UserInfo:Combined oxidative phosphorylation deficiency 5&amp;UserType:NonSyndrRetard;SyndrRetard;Encephalo;Metabolism;</v>
      </c>
      <c r="AD426" s="1" t="str">
        <f t="shared" si="97"/>
        <v>NonSyndrRetard;SyndrRetard;Encephalo;Metabolism;</v>
      </c>
    </row>
    <row r="427" spans="1:30" ht="12" customHeight="1" x14ac:dyDescent="0.2">
      <c r="A427" s="5" t="s">
        <v>1284</v>
      </c>
      <c r="B427" s="5"/>
      <c r="C427" s="5" t="s">
        <v>1285</v>
      </c>
      <c r="D427" s="6" t="str">
        <f t="shared" si="85"/>
        <v>Click HGNC</v>
      </c>
      <c r="E427" s="7">
        <v>607093</v>
      </c>
      <c r="F427" s="6" t="str">
        <f t="shared" si="84"/>
        <v>Click OMIM</v>
      </c>
      <c r="G427" s="7" t="s">
        <v>1286</v>
      </c>
      <c r="H427" s="5" t="s">
        <v>21</v>
      </c>
      <c r="I427" s="5"/>
      <c r="J427" s="5"/>
      <c r="K427" s="8" t="s">
        <v>29</v>
      </c>
      <c r="L427" s="8" t="s">
        <v>29</v>
      </c>
      <c r="M427" s="5"/>
      <c r="N427" s="8" t="s">
        <v>29</v>
      </c>
      <c r="O427" s="5" t="s">
        <v>22</v>
      </c>
      <c r="P427" s="5"/>
      <c r="Q427" s="5"/>
      <c r="R427" s="9"/>
      <c r="S427" s="1" t="str">
        <f t="shared" si="86"/>
        <v/>
      </c>
      <c r="T427" s="1" t="str">
        <f t="shared" si="87"/>
        <v/>
      </c>
      <c r="U427" s="1" t="str">
        <f t="shared" si="88"/>
        <v>NonSyndrRetard;</v>
      </c>
      <c r="V427" s="1" t="str">
        <f t="shared" si="89"/>
        <v>SyndrRetard;</v>
      </c>
      <c r="W427" s="1" t="str">
        <f t="shared" si="90"/>
        <v/>
      </c>
      <c r="X427" s="1" t="str">
        <f t="shared" si="91"/>
        <v>Encephalo;</v>
      </c>
      <c r="Y427" s="1" t="str">
        <f t="shared" si="92"/>
        <v>Metabolism;</v>
      </c>
      <c r="Z427" s="1" t="str">
        <f t="shared" si="93"/>
        <v/>
      </c>
      <c r="AA427" s="1" t="str">
        <f t="shared" si="94"/>
        <v/>
      </c>
      <c r="AB427" s="1" t="str">
        <f t="shared" si="95"/>
        <v/>
      </c>
      <c r="AC427" s="1" t="str">
        <f t="shared" si="96"/>
        <v>Gene:MTHFR&amp;HGNC:7436&amp;OMIM:607093&amp;UserInfo:Homocystinuria due to MTHFR deficiency ; Neural tube defects, susceptibility to ; Schizophrenia, susceptibility to ; Thromboembolism, susceptibility to ; Vascular disease, susceptibility to&amp;UserType:NonSyndrRetard;SyndrRetard;Encephalo;Metabolism;</v>
      </c>
      <c r="AD427" s="1" t="str">
        <f t="shared" si="97"/>
        <v>NonSyndrRetard;SyndrRetard;Encephalo;Metabolism;</v>
      </c>
    </row>
    <row r="428" spans="1:30" ht="12" customHeight="1" x14ac:dyDescent="0.2">
      <c r="A428" s="5" t="s">
        <v>1287</v>
      </c>
      <c r="B428" s="5"/>
      <c r="C428" s="5" t="s">
        <v>1288</v>
      </c>
      <c r="D428" s="6" t="str">
        <f t="shared" si="85"/>
        <v>Click HGNC</v>
      </c>
      <c r="E428" s="7">
        <v>601231</v>
      </c>
      <c r="F428" s="6" t="str">
        <f t="shared" si="84"/>
        <v>Click OMIM</v>
      </c>
      <c r="G428" s="7" t="s">
        <v>1289</v>
      </c>
      <c r="H428" s="5" t="s">
        <v>21</v>
      </c>
      <c r="I428" s="5"/>
      <c r="J428" s="5"/>
      <c r="K428" s="5"/>
      <c r="L428" s="5" t="s">
        <v>22</v>
      </c>
      <c r="M428" s="5" t="s">
        <v>22</v>
      </c>
      <c r="N428" s="5" t="s">
        <v>22</v>
      </c>
      <c r="O428" s="5"/>
      <c r="P428" s="5"/>
      <c r="Q428" s="5"/>
      <c r="R428" s="9"/>
      <c r="S428" s="1" t="str">
        <f t="shared" si="86"/>
        <v/>
      </c>
      <c r="T428" s="1" t="str">
        <f t="shared" si="87"/>
        <v/>
      </c>
      <c r="U428" s="1" t="str">
        <f t="shared" si="88"/>
        <v/>
      </c>
      <c r="V428" s="1" t="str">
        <f t="shared" si="89"/>
        <v>SyndrRetard;</v>
      </c>
      <c r="W428" s="1" t="str">
        <f t="shared" si="90"/>
        <v>RetardPlusCerebAbnorm;</v>
      </c>
      <c r="X428" s="1" t="str">
        <f t="shared" si="91"/>
        <v>Encephalo;</v>
      </c>
      <c r="Y428" s="1" t="str">
        <f t="shared" si="92"/>
        <v/>
      </c>
      <c r="Z428" s="1" t="str">
        <f t="shared" si="93"/>
        <v/>
      </c>
      <c r="AA428" s="1" t="str">
        <f t="shared" si="94"/>
        <v/>
      </c>
      <c r="AB428" s="1" t="str">
        <f t="shared" si="95"/>
        <v/>
      </c>
      <c r="AC428" s="1" t="str">
        <f t="shared" si="96"/>
        <v>Gene:MTOR&amp;HGNC:3942&amp;OMIM:601231&amp;UserInfo:Smith-Kingsmore syndrome&amp;UserType:SyndrRetard;RetardPlusCerebAbnorm;Encephalo;</v>
      </c>
      <c r="AD428" s="1" t="str">
        <f t="shared" si="97"/>
        <v>SyndrRetard;RetardPlusCerebAbnorm;Encephalo;</v>
      </c>
    </row>
    <row r="429" spans="1:30" ht="12" customHeight="1" x14ac:dyDescent="0.2">
      <c r="A429" s="5" t="s">
        <v>1290</v>
      </c>
      <c r="B429" s="5"/>
      <c r="C429" s="5" t="s">
        <v>1291</v>
      </c>
      <c r="D429" s="6" t="str">
        <f t="shared" si="85"/>
        <v>Click HGNC</v>
      </c>
      <c r="E429" s="7">
        <v>156570</v>
      </c>
      <c r="F429" s="6" t="str">
        <f t="shared" si="84"/>
        <v>Click OMIM</v>
      </c>
      <c r="G429" s="7" t="s">
        <v>1292</v>
      </c>
      <c r="H429" s="5" t="s">
        <v>21</v>
      </c>
      <c r="I429" s="5"/>
      <c r="J429" s="5"/>
      <c r="K429" s="8" t="s">
        <v>29</v>
      </c>
      <c r="L429" s="8" t="s">
        <v>29</v>
      </c>
      <c r="M429" s="5"/>
      <c r="N429" s="5"/>
      <c r="O429" s="5" t="s">
        <v>22</v>
      </c>
      <c r="P429" s="5"/>
      <c r="Q429" s="5"/>
      <c r="R429" s="9"/>
      <c r="S429" s="1" t="str">
        <f t="shared" si="86"/>
        <v/>
      </c>
      <c r="T429" s="1" t="str">
        <f t="shared" si="87"/>
        <v/>
      </c>
      <c r="U429" s="1" t="str">
        <f t="shared" si="88"/>
        <v>NonSyndrRetard;</v>
      </c>
      <c r="V429" s="1" t="str">
        <f t="shared" si="89"/>
        <v>SyndrRetard;</v>
      </c>
      <c r="W429" s="1" t="str">
        <f t="shared" si="90"/>
        <v/>
      </c>
      <c r="X429" s="1" t="str">
        <f t="shared" si="91"/>
        <v/>
      </c>
      <c r="Y429" s="1" t="str">
        <f t="shared" si="92"/>
        <v>Metabolism;</v>
      </c>
      <c r="Z429" s="1" t="str">
        <f t="shared" si="93"/>
        <v/>
      </c>
      <c r="AA429" s="1" t="str">
        <f t="shared" si="94"/>
        <v/>
      </c>
      <c r="AB429" s="1" t="str">
        <f t="shared" si="95"/>
        <v/>
      </c>
      <c r="AC429" s="1" t="str">
        <f t="shared" si="96"/>
        <v>Gene:MTR&amp;HGNC:7468&amp;OMIM:156570&amp;UserInfo:Homocystinuria-megaloblastic anemia, cblG complementation type ; Neural tube defects, folate-sensitive, susceptibility to&amp;UserType:NonSyndrRetard;SyndrRetard;Metabolism;</v>
      </c>
      <c r="AD429" s="1" t="str">
        <f t="shared" si="97"/>
        <v>NonSyndrRetard;SyndrRetard;Metabolism;</v>
      </c>
    </row>
    <row r="430" spans="1:30" ht="12" customHeight="1" x14ac:dyDescent="0.2">
      <c r="A430" s="5" t="s">
        <v>1293</v>
      </c>
      <c r="B430" s="5"/>
      <c r="C430" s="5" t="s">
        <v>1294</v>
      </c>
      <c r="D430" s="6" t="str">
        <f t="shared" si="85"/>
        <v>Click HGNC</v>
      </c>
      <c r="E430" s="7">
        <v>602568</v>
      </c>
      <c r="F430" s="6" t="str">
        <f t="shared" si="84"/>
        <v>Click OMIM</v>
      </c>
      <c r="G430" s="7" t="s">
        <v>1295</v>
      </c>
      <c r="H430" s="5" t="s">
        <v>21</v>
      </c>
      <c r="I430" s="5"/>
      <c r="J430" s="5"/>
      <c r="K430" s="8" t="s">
        <v>29</v>
      </c>
      <c r="L430" s="8" t="s">
        <v>29</v>
      </c>
      <c r="M430" s="5"/>
      <c r="N430" s="5"/>
      <c r="O430" s="5" t="s">
        <v>22</v>
      </c>
      <c r="P430" s="5"/>
      <c r="Q430" s="5"/>
      <c r="R430" s="9"/>
      <c r="S430" s="1" t="str">
        <f t="shared" si="86"/>
        <v/>
      </c>
      <c r="T430" s="1" t="str">
        <f t="shared" si="87"/>
        <v/>
      </c>
      <c r="U430" s="1" t="str">
        <f t="shared" si="88"/>
        <v>NonSyndrRetard;</v>
      </c>
      <c r="V430" s="1" t="str">
        <f t="shared" si="89"/>
        <v>SyndrRetard;</v>
      </c>
      <c r="W430" s="1" t="str">
        <f t="shared" si="90"/>
        <v/>
      </c>
      <c r="X430" s="1" t="str">
        <f t="shared" si="91"/>
        <v/>
      </c>
      <c r="Y430" s="1" t="str">
        <f t="shared" si="92"/>
        <v>Metabolism;</v>
      </c>
      <c r="Z430" s="1" t="str">
        <f t="shared" si="93"/>
        <v/>
      </c>
      <c r="AA430" s="1" t="str">
        <f t="shared" si="94"/>
        <v/>
      </c>
      <c r="AB430" s="1" t="str">
        <f t="shared" si="95"/>
        <v/>
      </c>
      <c r="AC430" s="1" t="str">
        <f t="shared" si="96"/>
        <v>Gene:MTRR&amp;HGNC:7473&amp;OMIM:602568&amp;UserInfo:Homocystinuria-megaloblastic anemia, cbl E type ; Neural tube defects, folate-sensitive, susceptibility to&amp;UserType:NonSyndrRetard;SyndrRetard;Metabolism;</v>
      </c>
      <c r="AD430" s="1" t="str">
        <f t="shared" si="97"/>
        <v>NonSyndrRetard;SyndrRetard;Metabolism;</v>
      </c>
    </row>
    <row r="431" spans="1:30" ht="12" customHeight="1" x14ac:dyDescent="0.2">
      <c r="A431" s="5" t="s">
        <v>1296</v>
      </c>
      <c r="B431" s="5"/>
      <c r="C431" s="5" t="s">
        <v>1297</v>
      </c>
      <c r="D431" s="6" t="str">
        <f t="shared" si="85"/>
        <v>Click HGNC</v>
      </c>
      <c r="E431" s="7">
        <v>609058</v>
      </c>
      <c r="F431" s="6" t="str">
        <f t="shared" si="84"/>
        <v>Click OMIM</v>
      </c>
      <c r="G431" s="7" t="s">
        <v>1298</v>
      </c>
      <c r="H431" s="5" t="s">
        <v>283</v>
      </c>
      <c r="I431" s="5"/>
      <c r="J431" s="5"/>
      <c r="K431" s="8" t="s">
        <v>29</v>
      </c>
      <c r="L431" s="5"/>
      <c r="M431" s="5"/>
      <c r="N431" s="5"/>
      <c r="O431" s="5" t="s">
        <v>22</v>
      </c>
      <c r="P431" s="5"/>
      <c r="Q431" s="5"/>
      <c r="R431" s="9"/>
      <c r="S431" s="1" t="str">
        <f t="shared" si="86"/>
        <v/>
      </c>
      <c r="T431" s="1" t="str">
        <f t="shared" si="87"/>
        <v/>
      </c>
      <c r="U431" s="1" t="str">
        <f t="shared" si="88"/>
        <v>NonSyndrRetard;</v>
      </c>
      <c r="V431" s="1" t="str">
        <f t="shared" si="89"/>
        <v/>
      </c>
      <c r="W431" s="1" t="str">
        <f t="shared" si="90"/>
        <v/>
      </c>
      <c r="X431" s="1" t="str">
        <f t="shared" si="91"/>
        <v/>
      </c>
      <c r="Y431" s="1" t="str">
        <f t="shared" si="92"/>
        <v>Metabolism;</v>
      </c>
      <c r="Z431" s="1" t="str">
        <f t="shared" si="93"/>
        <v/>
      </c>
      <c r="AA431" s="1" t="str">
        <f t="shared" si="94"/>
        <v/>
      </c>
      <c r="AB431" s="1" t="str">
        <f t="shared" si="95"/>
        <v/>
      </c>
      <c r="AC431" s="1" t="str">
        <f t="shared" si="96"/>
        <v>Gene:MUT&amp;HGNC:7526&amp;OMIM:609058&amp;UserInfo:Methylmalonic aciduria, mut(0) type&amp;UserType:NonSyndrRetard;Metabolism;</v>
      </c>
      <c r="AD431" s="1" t="str">
        <f t="shared" si="97"/>
        <v>NonSyndrRetard;Metabolism;</v>
      </c>
    </row>
    <row r="432" spans="1:30" ht="12" customHeight="1" x14ac:dyDescent="0.2">
      <c r="A432" s="5" t="s">
        <v>1299</v>
      </c>
      <c r="B432" s="5"/>
      <c r="C432" s="5" t="s">
        <v>1300</v>
      </c>
      <c r="D432" s="6" t="str">
        <f t="shared" si="85"/>
        <v>Click HGNC</v>
      </c>
      <c r="E432" s="7">
        <v>251170</v>
      </c>
      <c r="F432" s="6" t="str">
        <f t="shared" si="84"/>
        <v>Click OMIM</v>
      </c>
      <c r="G432" s="7" t="s">
        <v>1301</v>
      </c>
      <c r="H432" s="5" t="s">
        <v>21</v>
      </c>
      <c r="I432" s="5"/>
      <c r="J432" s="5"/>
      <c r="K432" s="5"/>
      <c r="L432" s="8" t="s">
        <v>29</v>
      </c>
      <c r="M432" s="5"/>
      <c r="N432" s="8" t="s">
        <v>29</v>
      </c>
      <c r="O432" s="5" t="s">
        <v>22</v>
      </c>
      <c r="P432" s="5"/>
      <c r="Q432" s="5"/>
      <c r="R432" s="9"/>
      <c r="S432" s="1" t="str">
        <f t="shared" si="86"/>
        <v/>
      </c>
      <c r="T432" s="1" t="str">
        <f t="shared" si="87"/>
        <v/>
      </c>
      <c r="U432" s="1" t="str">
        <f t="shared" si="88"/>
        <v/>
      </c>
      <c r="V432" s="1" t="str">
        <f t="shared" si="89"/>
        <v>SyndrRetard;</v>
      </c>
      <c r="W432" s="1" t="str">
        <f t="shared" si="90"/>
        <v/>
      </c>
      <c r="X432" s="1" t="str">
        <f t="shared" si="91"/>
        <v>Encephalo;</v>
      </c>
      <c r="Y432" s="1" t="str">
        <f t="shared" si="92"/>
        <v>Metabolism;</v>
      </c>
      <c r="Z432" s="1" t="str">
        <f t="shared" si="93"/>
        <v/>
      </c>
      <c r="AA432" s="1" t="str">
        <f t="shared" si="94"/>
        <v/>
      </c>
      <c r="AB432" s="1" t="str">
        <f t="shared" si="95"/>
        <v/>
      </c>
      <c r="AC432" s="1" t="str">
        <f t="shared" si="96"/>
        <v>Gene:MVK&amp;HGNC:7530&amp;OMIM:251170&amp;UserInfo:Hyper-IgD syndrome ; Mevalonic aciduria ; Porokeratosis 3, multiple types&amp;UserType:SyndrRetard;Encephalo;Metabolism;</v>
      </c>
      <c r="AD432" s="1" t="str">
        <f t="shared" si="97"/>
        <v>SyndrRetard;Encephalo;Metabolism;</v>
      </c>
    </row>
    <row r="433" spans="1:30" ht="12" customHeight="1" x14ac:dyDescent="0.2">
      <c r="A433" s="5" t="s">
        <v>1302</v>
      </c>
      <c r="B433" s="5"/>
      <c r="C433" s="5" t="s">
        <v>1303</v>
      </c>
      <c r="D433" s="6" t="str">
        <f t="shared" si="85"/>
        <v>Click HGNC</v>
      </c>
      <c r="E433" s="7">
        <v>164840</v>
      </c>
      <c r="F433" s="6" t="str">
        <f t="shared" si="84"/>
        <v>Click OMIM</v>
      </c>
      <c r="G433" s="7" t="s">
        <v>1304</v>
      </c>
      <c r="H433" s="5" t="s">
        <v>21</v>
      </c>
      <c r="I433" s="5"/>
      <c r="J433" s="5"/>
      <c r="K433" s="5"/>
      <c r="L433" s="5" t="s">
        <v>22</v>
      </c>
      <c r="M433" s="5"/>
      <c r="N433" s="5"/>
      <c r="O433" s="5"/>
      <c r="P433" s="5"/>
      <c r="Q433" s="5"/>
      <c r="R433" s="9"/>
      <c r="S433" s="1" t="str">
        <f t="shared" si="86"/>
        <v/>
      </c>
      <c r="T433" s="1" t="str">
        <f t="shared" si="87"/>
        <v/>
      </c>
      <c r="U433" s="1" t="str">
        <f t="shared" si="88"/>
        <v/>
      </c>
      <c r="V433" s="1" t="str">
        <f t="shared" si="89"/>
        <v>SyndrRetard;</v>
      </c>
      <c r="W433" s="1" t="str">
        <f t="shared" si="90"/>
        <v/>
      </c>
      <c r="X433" s="1" t="str">
        <f t="shared" si="91"/>
        <v/>
      </c>
      <c r="Y433" s="1" t="str">
        <f t="shared" si="92"/>
        <v/>
      </c>
      <c r="Z433" s="1" t="str">
        <f t="shared" si="93"/>
        <v/>
      </c>
      <c r="AA433" s="1" t="str">
        <f t="shared" si="94"/>
        <v/>
      </c>
      <c r="AB433" s="1" t="str">
        <f t="shared" si="95"/>
        <v/>
      </c>
      <c r="AC433" s="1" t="str">
        <f t="shared" si="96"/>
        <v>Gene:MYCN&amp;HGNC:7559&amp;OMIM:164840&amp;UserInfo:Feingold syndrome&amp;UserType:SyndrRetard;</v>
      </c>
      <c r="AD433" s="1" t="str">
        <f t="shared" si="97"/>
        <v>SyndrRetard;</v>
      </c>
    </row>
    <row r="434" spans="1:30" ht="12" customHeight="1" x14ac:dyDescent="0.2">
      <c r="A434" s="5" t="s">
        <v>1305</v>
      </c>
      <c r="B434" s="5"/>
      <c r="C434" s="5" t="s">
        <v>1306</v>
      </c>
      <c r="D434" s="6" t="str">
        <f t="shared" si="85"/>
        <v>Click HGNC</v>
      </c>
      <c r="E434" s="7">
        <v>160775</v>
      </c>
      <c r="F434" s="6" t="str">
        <f t="shared" si="84"/>
        <v>Click OMIM</v>
      </c>
      <c r="G434" s="7" t="s">
        <v>1307</v>
      </c>
      <c r="H434" s="5" t="s">
        <v>21</v>
      </c>
      <c r="I434" s="5"/>
      <c r="J434" s="5"/>
      <c r="K434" s="5"/>
      <c r="L434" s="5"/>
      <c r="M434" s="5"/>
      <c r="N434" s="5"/>
      <c r="O434" s="5"/>
      <c r="P434" s="5" t="s">
        <v>22</v>
      </c>
      <c r="Q434" s="5"/>
      <c r="R434" s="9"/>
      <c r="S434" s="1" t="str">
        <f t="shared" si="86"/>
        <v/>
      </c>
      <c r="T434" s="1" t="str">
        <f t="shared" si="87"/>
        <v/>
      </c>
      <c r="U434" s="1" t="str">
        <f t="shared" si="88"/>
        <v/>
      </c>
      <c r="V434" s="1" t="str">
        <f t="shared" si="89"/>
        <v/>
      </c>
      <c r="W434" s="1" t="str">
        <f t="shared" si="90"/>
        <v/>
      </c>
      <c r="X434" s="1" t="str">
        <f t="shared" si="91"/>
        <v/>
      </c>
      <c r="Y434" s="1" t="str">
        <f t="shared" si="92"/>
        <v/>
      </c>
      <c r="Z434" s="1" t="str">
        <f t="shared" si="93"/>
        <v>NonRetardButSyndr;</v>
      </c>
      <c r="AA434" s="1" t="str">
        <f t="shared" si="94"/>
        <v/>
      </c>
      <c r="AB434" s="1" t="str">
        <f t="shared" si="95"/>
        <v/>
      </c>
      <c r="AC434" s="1" t="str">
        <f t="shared" si="96"/>
        <v>Gene:MYH9&amp;HGNC:7579&amp;OMIM:160775&amp;UserInfo:Deafness, autosomal dominant 17 ; Epstein syndrome ; Fechtner syndrome ; Macrothrombocytopenia and progressive sensorineural deafness ; May-Hegglin anomaly ; Sebastian syndrome&amp;UserType:NonRetardButSyndr;</v>
      </c>
      <c r="AD434" s="1" t="str">
        <f t="shared" si="97"/>
        <v>NonRetardButSyndr;</v>
      </c>
    </row>
    <row r="435" spans="1:30" ht="12" customHeight="1" x14ac:dyDescent="0.2">
      <c r="A435" s="5" t="s">
        <v>1308</v>
      </c>
      <c r="B435" s="5"/>
      <c r="C435" s="5" t="s">
        <v>1309</v>
      </c>
      <c r="D435" s="6" t="str">
        <f t="shared" si="85"/>
        <v>Click HGNC</v>
      </c>
      <c r="E435" s="7">
        <v>160777</v>
      </c>
      <c r="F435" s="6" t="str">
        <f t="shared" si="84"/>
        <v>Click OMIM</v>
      </c>
      <c r="G435" s="7" t="s">
        <v>1310</v>
      </c>
      <c r="H435" s="5" t="s">
        <v>21</v>
      </c>
      <c r="I435" s="5"/>
      <c r="J435" s="5"/>
      <c r="K435" s="5"/>
      <c r="L435" s="5" t="s">
        <v>22</v>
      </c>
      <c r="M435" s="5"/>
      <c r="N435" s="5"/>
      <c r="O435" s="5"/>
      <c r="P435" s="5"/>
      <c r="Q435" s="5"/>
      <c r="R435" s="9"/>
      <c r="S435" s="1" t="str">
        <f t="shared" si="86"/>
        <v/>
      </c>
      <c r="T435" s="1" t="str">
        <f t="shared" si="87"/>
        <v/>
      </c>
      <c r="U435" s="1" t="str">
        <f t="shared" si="88"/>
        <v/>
      </c>
      <c r="V435" s="1" t="str">
        <f t="shared" si="89"/>
        <v>SyndrRetard;</v>
      </c>
      <c r="W435" s="1" t="str">
        <f t="shared" si="90"/>
        <v/>
      </c>
      <c r="X435" s="1" t="str">
        <f t="shared" si="91"/>
        <v/>
      </c>
      <c r="Y435" s="1" t="str">
        <f t="shared" si="92"/>
        <v/>
      </c>
      <c r="Z435" s="1" t="str">
        <f t="shared" si="93"/>
        <v/>
      </c>
      <c r="AA435" s="1" t="str">
        <f t="shared" si="94"/>
        <v/>
      </c>
      <c r="AB435" s="1" t="str">
        <f t="shared" si="95"/>
        <v/>
      </c>
      <c r="AC435" s="1" t="str">
        <f t="shared" si="96"/>
        <v>Gene:MYO5A&amp;HGNC:7602&amp;OMIM:160777&amp;UserInfo:Griscelli syndrome, type 1&amp;UserType:SyndrRetard;</v>
      </c>
      <c r="AD435" s="1" t="str">
        <f t="shared" si="97"/>
        <v>SyndrRetard;</v>
      </c>
    </row>
    <row r="436" spans="1:30" ht="12" customHeight="1" x14ac:dyDescent="0.2">
      <c r="A436" s="5" t="s">
        <v>1311</v>
      </c>
      <c r="B436" s="5"/>
      <c r="C436" s="5" t="s">
        <v>1312</v>
      </c>
      <c r="D436" s="6" t="str">
        <f t="shared" si="85"/>
        <v>Click HGNC</v>
      </c>
      <c r="E436" s="7">
        <v>613084</v>
      </c>
      <c r="F436" s="6" t="str">
        <f t="shared" si="84"/>
        <v>Click OMIM</v>
      </c>
      <c r="G436" s="7" t="s">
        <v>1313</v>
      </c>
      <c r="H436" s="5" t="s">
        <v>21</v>
      </c>
      <c r="I436" s="5"/>
      <c r="J436" s="5"/>
      <c r="K436" s="5" t="s">
        <v>22</v>
      </c>
      <c r="L436" s="5" t="s">
        <v>22</v>
      </c>
      <c r="M436" s="5"/>
      <c r="N436" s="5"/>
      <c r="O436" s="5"/>
      <c r="P436" s="5"/>
      <c r="Q436" s="5"/>
      <c r="R436" s="9"/>
      <c r="S436" s="1" t="str">
        <f t="shared" si="86"/>
        <v/>
      </c>
      <c r="T436" s="1" t="str">
        <f t="shared" si="87"/>
        <v/>
      </c>
      <c r="U436" s="1" t="str">
        <f t="shared" si="88"/>
        <v>NonSyndrRetard;</v>
      </c>
      <c r="V436" s="1" t="str">
        <f t="shared" si="89"/>
        <v>SyndrRetard;</v>
      </c>
      <c r="W436" s="1" t="str">
        <f t="shared" si="90"/>
        <v/>
      </c>
      <c r="X436" s="1" t="str">
        <f t="shared" si="91"/>
        <v/>
      </c>
      <c r="Y436" s="1" t="str">
        <f t="shared" si="92"/>
        <v/>
      </c>
      <c r="Z436" s="1" t="str">
        <f t="shared" si="93"/>
        <v/>
      </c>
      <c r="AA436" s="1" t="str">
        <f t="shared" si="94"/>
        <v/>
      </c>
      <c r="AB436" s="1" t="str">
        <f t="shared" si="95"/>
        <v/>
      </c>
      <c r="AC436" s="1" t="str">
        <f t="shared" si="96"/>
        <v>Gene:MYT1L&amp;HGNC:7623&amp;OMIM:613084&amp;UserInfo:Mental retardation, autosomal dominant 39&amp;UserType:NonSyndrRetard;SyndrRetard;</v>
      </c>
      <c r="AD436" s="1" t="str">
        <f t="shared" si="97"/>
        <v>NonSyndrRetard;SyndrRetard;</v>
      </c>
    </row>
    <row r="437" spans="1:30" ht="12" customHeight="1" x14ac:dyDescent="0.2">
      <c r="A437" s="5" t="s">
        <v>1314</v>
      </c>
      <c r="B437" s="5"/>
      <c r="C437" s="5" t="s">
        <v>1315</v>
      </c>
      <c r="D437" s="6" t="str">
        <f t="shared" si="85"/>
        <v>Click HGNC</v>
      </c>
      <c r="E437" s="7">
        <v>300013</v>
      </c>
      <c r="F437" s="6" t="str">
        <f t="shared" si="84"/>
        <v>Click OMIM</v>
      </c>
      <c r="G437" s="7" t="s">
        <v>1316</v>
      </c>
      <c r="H437" s="5" t="s">
        <v>21</v>
      </c>
      <c r="I437" s="5"/>
      <c r="J437" s="5"/>
      <c r="K437" s="5" t="s">
        <v>22</v>
      </c>
      <c r="L437" s="5" t="s">
        <v>22</v>
      </c>
      <c r="M437" s="5"/>
      <c r="N437" s="5"/>
      <c r="O437" s="5"/>
      <c r="P437" s="5"/>
      <c r="Q437" s="5"/>
      <c r="R437" s="9"/>
      <c r="S437" s="1" t="str">
        <f t="shared" si="86"/>
        <v/>
      </c>
      <c r="T437" s="1" t="str">
        <f t="shared" si="87"/>
        <v/>
      </c>
      <c r="U437" s="1" t="str">
        <f t="shared" si="88"/>
        <v>NonSyndrRetard;</v>
      </c>
      <c r="V437" s="1" t="str">
        <f t="shared" si="89"/>
        <v>SyndrRetard;</v>
      </c>
      <c r="W437" s="1" t="str">
        <f t="shared" si="90"/>
        <v/>
      </c>
      <c r="X437" s="1" t="str">
        <f t="shared" si="91"/>
        <v/>
      </c>
      <c r="Y437" s="1" t="str">
        <f t="shared" si="92"/>
        <v/>
      </c>
      <c r="Z437" s="1" t="str">
        <f t="shared" si="93"/>
        <v/>
      </c>
      <c r="AA437" s="1" t="str">
        <f t="shared" si="94"/>
        <v/>
      </c>
      <c r="AB437" s="1" t="str">
        <f t="shared" si="95"/>
        <v/>
      </c>
      <c r="AC437" s="1" t="str">
        <f t="shared" si="96"/>
        <v>Gene:NAA10&amp;HGNC:18704&amp;OMIM:300013&amp;UserInfo:?Microphthalmia, syndromic 1 ; Ogden syndrome&amp;UserType:NonSyndrRetard;SyndrRetard;</v>
      </c>
      <c r="AD437" s="1" t="str">
        <f t="shared" si="97"/>
        <v>NonSyndrRetard;SyndrRetard;</v>
      </c>
    </row>
    <row r="438" spans="1:30" ht="12" customHeight="1" x14ac:dyDescent="0.2">
      <c r="A438" s="5" t="s">
        <v>1317</v>
      </c>
      <c r="B438" s="5"/>
      <c r="C438" s="5" t="s">
        <v>1318</v>
      </c>
      <c r="D438" s="6" t="str">
        <f t="shared" si="85"/>
        <v>Click HGNC</v>
      </c>
      <c r="E438" s="7">
        <v>104170</v>
      </c>
      <c r="F438" s="6" t="str">
        <f t="shared" si="84"/>
        <v>Click OMIM</v>
      </c>
      <c r="G438" s="7" t="s">
        <v>1319</v>
      </c>
      <c r="H438" s="5" t="s">
        <v>21</v>
      </c>
      <c r="I438" s="5"/>
      <c r="J438" s="5"/>
      <c r="K438" s="8" t="s">
        <v>29</v>
      </c>
      <c r="L438" s="8" t="s">
        <v>29</v>
      </c>
      <c r="M438" s="5"/>
      <c r="N438" s="8" t="s">
        <v>29</v>
      </c>
      <c r="O438" s="5" t="s">
        <v>22</v>
      </c>
      <c r="P438" s="5"/>
      <c r="Q438" s="5"/>
      <c r="R438" s="9"/>
      <c r="S438" s="1" t="str">
        <f t="shared" si="86"/>
        <v/>
      </c>
      <c r="T438" s="1" t="str">
        <f t="shared" si="87"/>
        <v/>
      </c>
      <c r="U438" s="1" t="str">
        <f t="shared" si="88"/>
        <v>NonSyndrRetard;</v>
      </c>
      <c r="V438" s="1" t="str">
        <f t="shared" si="89"/>
        <v>SyndrRetard;</v>
      </c>
      <c r="W438" s="1" t="str">
        <f t="shared" si="90"/>
        <v/>
      </c>
      <c r="X438" s="1" t="str">
        <f t="shared" si="91"/>
        <v>Encephalo;</v>
      </c>
      <c r="Y438" s="1" t="str">
        <f t="shared" si="92"/>
        <v>Metabolism;</v>
      </c>
      <c r="Z438" s="1" t="str">
        <f t="shared" si="93"/>
        <v/>
      </c>
      <c r="AA438" s="1" t="str">
        <f t="shared" si="94"/>
        <v/>
      </c>
      <c r="AB438" s="1" t="str">
        <f t="shared" si="95"/>
        <v/>
      </c>
      <c r="AC438" s="1" t="str">
        <f t="shared" si="96"/>
        <v>Gene:NAGA&amp;HGNC:7631&amp;OMIM:104170&amp;UserInfo:Kanzaki disease ; Schindler disease, type I ; Schindler disease, type III&amp;UserType:NonSyndrRetard;SyndrRetard;Encephalo;Metabolism;</v>
      </c>
      <c r="AD438" s="1" t="str">
        <f t="shared" si="97"/>
        <v>NonSyndrRetard;SyndrRetard;Encephalo;Metabolism;</v>
      </c>
    </row>
    <row r="439" spans="1:30" ht="12" customHeight="1" x14ac:dyDescent="0.2">
      <c r="A439" s="5" t="s">
        <v>1320</v>
      </c>
      <c r="B439" s="5"/>
      <c r="C439" s="5" t="s">
        <v>1321</v>
      </c>
      <c r="D439" s="6" t="str">
        <f t="shared" si="85"/>
        <v>Click HGNC</v>
      </c>
      <c r="E439" s="7">
        <v>609701</v>
      </c>
      <c r="F439" s="6" t="str">
        <f t="shared" si="84"/>
        <v>Click OMIM</v>
      </c>
      <c r="G439" s="7" t="s">
        <v>1322</v>
      </c>
      <c r="H439" s="5" t="s">
        <v>283</v>
      </c>
      <c r="I439" s="5"/>
      <c r="J439" s="5"/>
      <c r="K439" s="8" t="s">
        <v>29</v>
      </c>
      <c r="L439" s="8" t="s">
        <v>29</v>
      </c>
      <c r="M439" s="5"/>
      <c r="N439" s="5"/>
      <c r="O439" s="5" t="s">
        <v>22</v>
      </c>
      <c r="P439" s="5"/>
      <c r="Q439" s="5"/>
      <c r="R439" s="9"/>
      <c r="S439" s="1" t="str">
        <f t="shared" si="86"/>
        <v/>
      </c>
      <c r="T439" s="1" t="str">
        <f t="shared" si="87"/>
        <v/>
      </c>
      <c r="U439" s="1" t="str">
        <f t="shared" si="88"/>
        <v>NonSyndrRetard;</v>
      </c>
      <c r="V439" s="1" t="str">
        <f t="shared" si="89"/>
        <v>SyndrRetard;</v>
      </c>
      <c r="W439" s="1" t="str">
        <f t="shared" si="90"/>
        <v/>
      </c>
      <c r="X439" s="1" t="str">
        <f t="shared" si="91"/>
        <v/>
      </c>
      <c r="Y439" s="1" t="str">
        <f t="shared" si="92"/>
        <v>Metabolism;</v>
      </c>
      <c r="Z439" s="1" t="str">
        <f t="shared" si="93"/>
        <v/>
      </c>
      <c r="AA439" s="1" t="str">
        <f t="shared" si="94"/>
        <v/>
      </c>
      <c r="AB439" s="1" t="str">
        <f t="shared" si="95"/>
        <v/>
      </c>
      <c r="AC439" s="1" t="str">
        <f t="shared" si="96"/>
        <v>Gene:NAGLU&amp;HGNC:7632&amp;OMIM:609701&amp;UserInfo:?Charcot-Marie-Tooth disease, axonal, type 2V ; Mucopolysaccharidosis type IIIB (Sanfilippo B)&amp;UserType:NonSyndrRetard;SyndrRetard;Metabolism;</v>
      </c>
      <c r="AD439" s="1" t="str">
        <f t="shared" si="97"/>
        <v>NonSyndrRetard;SyndrRetard;Metabolism;</v>
      </c>
    </row>
    <row r="440" spans="1:30" ht="12" customHeight="1" x14ac:dyDescent="0.2">
      <c r="A440" s="5" t="s">
        <v>1323</v>
      </c>
      <c r="B440" s="5"/>
      <c r="C440" s="5" t="s">
        <v>1324</v>
      </c>
      <c r="D440" s="6" t="str">
        <f t="shared" si="85"/>
        <v>Click HGNC</v>
      </c>
      <c r="E440" s="7">
        <v>611549</v>
      </c>
      <c r="F440" s="6" t="str">
        <f t="shared" si="84"/>
        <v>Click OMIM</v>
      </c>
      <c r="G440" s="7" t="s">
        <v>1325</v>
      </c>
      <c r="H440" s="5" t="s">
        <v>21</v>
      </c>
      <c r="I440" s="5"/>
      <c r="J440" s="5"/>
      <c r="K440" s="5"/>
      <c r="L440" s="5" t="s">
        <v>22</v>
      </c>
      <c r="M440" s="5"/>
      <c r="N440" s="5"/>
      <c r="O440" s="5"/>
      <c r="P440" s="5"/>
      <c r="Q440" s="5"/>
      <c r="R440" s="9"/>
      <c r="S440" s="1" t="str">
        <f t="shared" si="86"/>
        <v/>
      </c>
      <c r="T440" s="1" t="str">
        <f t="shared" si="87"/>
        <v/>
      </c>
      <c r="U440" s="1" t="str">
        <f t="shared" si="88"/>
        <v/>
      </c>
      <c r="V440" s="1" t="str">
        <f t="shared" si="89"/>
        <v>SyndrRetard;</v>
      </c>
      <c r="W440" s="1" t="str">
        <f t="shared" si="90"/>
        <v/>
      </c>
      <c r="X440" s="1" t="str">
        <f t="shared" si="91"/>
        <v/>
      </c>
      <c r="Y440" s="1" t="str">
        <f t="shared" si="92"/>
        <v/>
      </c>
      <c r="Z440" s="1" t="str">
        <f t="shared" si="93"/>
        <v/>
      </c>
      <c r="AA440" s="1" t="str">
        <f t="shared" si="94"/>
        <v/>
      </c>
      <c r="AB440" s="1" t="str">
        <f t="shared" si="95"/>
        <v/>
      </c>
      <c r="AC440" s="1" t="str">
        <f t="shared" si="96"/>
        <v>Gene:NALCN&amp;HGNC:19082&amp;OMIM:611549&amp;UserInfo:Congenital contractures of the limbs and face, hypotonia, and developmental delay ; Hypotonia, infantile, with psychomotor retardation and characteristic facies 1&amp;UserType:SyndrRetard;</v>
      </c>
      <c r="AD440" s="1" t="str">
        <f t="shared" si="97"/>
        <v>SyndrRetard;</v>
      </c>
    </row>
    <row r="441" spans="1:30" ht="12" customHeight="1" x14ac:dyDescent="0.2">
      <c r="A441" s="5" t="s">
        <v>1326</v>
      </c>
      <c r="B441" s="5"/>
      <c r="C441" s="5" t="s">
        <v>1327</v>
      </c>
      <c r="D441" s="6" t="str">
        <f t="shared" si="85"/>
        <v>Click HGNC</v>
      </c>
      <c r="E441" s="7">
        <v>602667</v>
      </c>
      <c r="F441" s="6" t="str">
        <f t="shared" si="84"/>
        <v>Click OMIM</v>
      </c>
      <c r="G441" s="7" t="s">
        <v>1328</v>
      </c>
      <c r="H441" s="5" t="s">
        <v>21</v>
      </c>
      <c r="I441" s="5"/>
      <c r="J441" s="5"/>
      <c r="K441" s="5"/>
      <c r="L441" s="5" t="s">
        <v>22</v>
      </c>
      <c r="M441" s="5"/>
      <c r="N441" s="5"/>
      <c r="O441" s="5"/>
      <c r="P441" s="5"/>
      <c r="Q441" s="5"/>
      <c r="R441" s="9"/>
      <c r="S441" s="1" t="str">
        <f t="shared" si="86"/>
        <v/>
      </c>
      <c r="T441" s="1" t="str">
        <f t="shared" si="87"/>
        <v/>
      </c>
      <c r="U441" s="1" t="str">
        <f t="shared" si="88"/>
        <v/>
      </c>
      <c r="V441" s="1" t="str">
        <f t="shared" si="89"/>
        <v>SyndrRetard;</v>
      </c>
      <c r="W441" s="1" t="str">
        <f t="shared" si="90"/>
        <v/>
      </c>
      <c r="X441" s="1" t="str">
        <f t="shared" si="91"/>
        <v/>
      </c>
      <c r="Y441" s="1" t="str">
        <f t="shared" si="92"/>
        <v/>
      </c>
      <c r="Z441" s="1" t="str">
        <f t="shared" si="93"/>
        <v/>
      </c>
      <c r="AA441" s="1" t="str">
        <f t="shared" si="94"/>
        <v/>
      </c>
      <c r="AB441" s="1" t="str">
        <f t="shared" si="95"/>
        <v/>
      </c>
      <c r="AC441" s="1" t="str">
        <f t="shared" si="96"/>
        <v>Gene:NBN&amp;HGNC:7652&amp;OMIM:602667&amp;UserInfo:Aplastic anemia ; Leukemia, acute lymphoblastic ; Nijmegen breakage syndrome&amp;UserType:SyndrRetard;</v>
      </c>
      <c r="AD441" s="1" t="str">
        <f t="shared" si="97"/>
        <v>SyndrRetard;</v>
      </c>
    </row>
    <row r="442" spans="1:30" ht="12" customHeight="1" x14ac:dyDescent="0.2">
      <c r="A442" s="5" t="s">
        <v>1329</v>
      </c>
      <c r="B442" s="5"/>
      <c r="C442" s="5" t="s">
        <v>1330</v>
      </c>
      <c r="D442" s="6" t="str">
        <f t="shared" si="85"/>
        <v>Click HGNC</v>
      </c>
      <c r="E442" s="7">
        <v>609449</v>
      </c>
      <c r="F442" s="6" t="str">
        <f t="shared" ref="F442:F504" si="98">IF(ISERROR(E442),"",HYPERLINK(CONCATENATE("https://omim.org/entry/",E442),"Click OMIM"))</f>
        <v>Click OMIM</v>
      </c>
      <c r="G442" s="7" t="s">
        <v>1331</v>
      </c>
      <c r="H442" s="5" t="s">
        <v>21</v>
      </c>
      <c r="I442" s="5"/>
      <c r="J442" s="5"/>
      <c r="K442" s="5"/>
      <c r="L442" s="5" t="s">
        <v>22</v>
      </c>
      <c r="M442" s="5" t="s">
        <v>22</v>
      </c>
      <c r="N442" s="5" t="s">
        <v>22</v>
      </c>
      <c r="O442" s="5"/>
      <c r="P442" s="5"/>
      <c r="Q442" s="5"/>
      <c r="R442" s="9"/>
      <c r="S442" s="1" t="str">
        <f t="shared" si="86"/>
        <v/>
      </c>
      <c r="T442" s="1" t="str">
        <f t="shared" si="87"/>
        <v/>
      </c>
      <c r="U442" s="1" t="str">
        <f t="shared" si="88"/>
        <v/>
      </c>
      <c r="V442" s="1" t="str">
        <f t="shared" si="89"/>
        <v>SyndrRetard;</v>
      </c>
      <c r="W442" s="1" t="str">
        <f t="shared" si="90"/>
        <v>RetardPlusCerebAbnorm;</v>
      </c>
      <c r="X442" s="1" t="str">
        <f t="shared" si="91"/>
        <v>Encephalo;</v>
      </c>
      <c r="Y442" s="1" t="str">
        <f t="shared" si="92"/>
        <v/>
      </c>
      <c r="Z442" s="1" t="str">
        <f t="shared" si="93"/>
        <v/>
      </c>
      <c r="AA442" s="1" t="str">
        <f t="shared" si="94"/>
        <v/>
      </c>
      <c r="AB442" s="1" t="str">
        <f t="shared" si="95"/>
        <v/>
      </c>
      <c r="AC442" s="1" t="str">
        <f t="shared" si="96"/>
        <v>Gene:NDE1&amp;HGNC:17619&amp;OMIM:609449&amp;UserInfo:?Microhydranencephaly ; Lissencephaly 4 (with microcephaly)&amp;UserType:SyndrRetard;RetardPlusCerebAbnorm;Encephalo;</v>
      </c>
      <c r="AD442" s="1" t="str">
        <f t="shared" si="97"/>
        <v>SyndrRetard;RetardPlusCerebAbnorm;Encephalo;</v>
      </c>
    </row>
    <row r="443" spans="1:30" ht="12" customHeight="1" x14ac:dyDescent="0.2">
      <c r="A443" s="5" t="s">
        <v>1332</v>
      </c>
      <c r="B443" s="5"/>
      <c r="C443" s="5" t="s">
        <v>1333</v>
      </c>
      <c r="D443" s="6" t="str">
        <f t="shared" si="85"/>
        <v>Click HGNC</v>
      </c>
      <c r="E443" s="7">
        <v>300658</v>
      </c>
      <c r="F443" s="6" t="str">
        <f t="shared" si="98"/>
        <v>Click OMIM</v>
      </c>
      <c r="G443" s="7" t="s">
        <v>1334</v>
      </c>
      <c r="H443" s="5" t="s">
        <v>21</v>
      </c>
      <c r="I443" s="5"/>
      <c r="J443" s="5"/>
      <c r="K443" s="5"/>
      <c r="L443" s="5" t="s">
        <v>22</v>
      </c>
      <c r="M443" s="5"/>
      <c r="N443" s="5"/>
      <c r="O443" s="5"/>
      <c r="P443" s="5"/>
      <c r="Q443" s="5"/>
      <c r="R443" s="9"/>
      <c r="S443" s="1" t="str">
        <f t="shared" si="86"/>
        <v/>
      </c>
      <c r="T443" s="1" t="str">
        <f t="shared" si="87"/>
        <v/>
      </c>
      <c r="U443" s="1" t="str">
        <f t="shared" si="88"/>
        <v/>
      </c>
      <c r="V443" s="1" t="str">
        <f t="shared" si="89"/>
        <v>SyndrRetard;</v>
      </c>
      <c r="W443" s="1" t="str">
        <f t="shared" si="90"/>
        <v/>
      </c>
      <c r="X443" s="1" t="str">
        <f t="shared" si="91"/>
        <v/>
      </c>
      <c r="Y443" s="1" t="str">
        <f t="shared" si="92"/>
        <v/>
      </c>
      <c r="Z443" s="1" t="str">
        <f t="shared" si="93"/>
        <v/>
      </c>
      <c r="AA443" s="1" t="str">
        <f t="shared" si="94"/>
        <v/>
      </c>
      <c r="AB443" s="1" t="str">
        <f t="shared" si="95"/>
        <v/>
      </c>
      <c r="AC443" s="1" t="str">
        <f t="shared" si="96"/>
        <v>Gene:NDP&amp;HGNC:7678&amp;OMIM:300658&amp;UserInfo:Exudative vitreoretinopathy 2, X-linked ; Norrie disease&amp;UserType:SyndrRetard;</v>
      </c>
      <c r="AD443" s="1" t="str">
        <f t="shared" si="97"/>
        <v>SyndrRetard;</v>
      </c>
    </row>
    <row r="444" spans="1:30" ht="12" customHeight="1" x14ac:dyDescent="0.2">
      <c r="A444" s="5" t="s">
        <v>1335</v>
      </c>
      <c r="B444" s="5"/>
      <c r="C444" s="5" t="s">
        <v>1336</v>
      </c>
      <c r="D444" s="6" t="str">
        <f t="shared" si="85"/>
        <v>Click HGNC</v>
      </c>
      <c r="E444" s="7">
        <v>600853</v>
      </c>
      <c r="F444" s="6" t="str">
        <f t="shared" si="98"/>
        <v>Click OMIM</v>
      </c>
      <c r="G444" s="7" t="s">
        <v>1337</v>
      </c>
      <c r="H444" s="5" t="s">
        <v>21</v>
      </c>
      <c r="I444" s="5"/>
      <c r="J444" s="5"/>
      <c r="K444" s="5" t="s">
        <v>22</v>
      </c>
      <c r="L444" s="5"/>
      <c r="M444" s="5"/>
      <c r="N444" s="5"/>
      <c r="O444" s="5"/>
      <c r="P444" s="5"/>
      <c r="Q444" s="5"/>
      <c r="R444" s="9"/>
      <c r="S444" s="1" t="str">
        <f t="shared" si="86"/>
        <v/>
      </c>
      <c r="T444" s="1" t="str">
        <f t="shared" si="87"/>
        <v/>
      </c>
      <c r="U444" s="1" t="str">
        <f t="shared" si="88"/>
        <v>NonSyndrRetard;</v>
      </c>
      <c r="V444" s="1" t="str">
        <f t="shared" si="89"/>
        <v/>
      </c>
      <c r="W444" s="1" t="str">
        <f t="shared" si="90"/>
        <v/>
      </c>
      <c r="X444" s="1" t="str">
        <f t="shared" si="91"/>
        <v/>
      </c>
      <c r="Y444" s="1" t="str">
        <f t="shared" si="92"/>
        <v/>
      </c>
      <c r="Z444" s="1" t="str">
        <f t="shared" si="93"/>
        <v/>
      </c>
      <c r="AA444" s="1" t="str">
        <f t="shared" si="94"/>
        <v/>
      </c>
      <c r="AB444" s="1" t="str">
        <f t="shared" si="95"/>
        <v/>
      </c>
      <c r="AC444" s="1" t="str">
        <f t="shared" si="96"/>
        <v>Gene:NDST1&amp;HGNC:7680&amp;OMIM:600853&amp;UserInfo:Mental retardation, autosomal recessive 46&amp;UserType:NonSyndrRetard;</v>
      </c>
      <c r="AD444" s="1" t="str">
        <f t="shared" si="97"/>
        <v>NonSyndrRetard;</v>
      </c>
    </row>
    <row r="445" spans="1:30" ht="12" customHeight="1" x14ac:dyDescent="0.2">
      <c r="A445" s="5" t="s">
        <v>1338</v>
      </c>
      <c r="B445" s="5"/>
      <c r="C445" s="5" t="s">
        <v>1339</v>
      </c>
      <c r="D445" s="6" t="str">
        <f t="shared" si="85"/>
        <v>Click HGNC</v>
      </c>
      <c r="E445" s="7">
        <v>300078</v>
      </c>
      <c r="F445" s="6" t="str">
        <f t="shared" si="98"/>
        <v>Click OMIM</v>
      </c>
      <c r="G445" s="7" t="s">
        <v>1340</v>
      </c>
      <c r="H445" s="5" t="s">
        <v>21</v>
      </c>
      <c r="I445" s="5"/>
      <c r="J445" s="5"/>
      <c r="K445" s="8" t="s">
        <v>29</v>
      </c>
      <c r="L445" s="5"/>
      <c r="M445" s="5"/>
      <c r="N445" s="8" t="s">
        <v>29</v>
      </c>
      <c r="O445" s="5" t="s">
        <v>22</v>
      </c>
      <c r="P445" s="5"/>
      <c r="Q445" s="5"/>
      <c r="R445" s="9"/>
      <c r="S445" s="1" t="str">
        <f t="shared" si="86"/>
        <v/>
      </c>
      <c r="T445" s="1" t="str">
        <f t="shared" si="87"/>
        <v/>
      </c>
      <c r="U445" s="1" t="str">
        <f t="shared" si="88"/>
        <v>NonSyndrRetard;</v>
      </c>
      <c r="V445" s="1" t="str">
        <f t="shared" si="89"/>
        <v/>
      </c>
      <c r="W445" s="1" t="str">
        <f t="shared" si="90"/>
        <v/>
      </c>
      <c r="X445" s="1" t="str">
        <f t="shared" si="91"/>
        <v>Encephalo;</v>
      </c>
      <c r="Y445" s="1" t="str">
        <f t="shared" si="92"/>
        <v>Metabolism;</v>
      </c>
      <c r="Z445" s="1" t="str">
        <f t="shared" si="93"/>
        <v/>
      </c>
      <c r="AA445" s="1" t="str">
        <f t="shared" si="94"/>
        <v/>
      </c>
      <c r="AB445" s="1" t="str">
        <f t="shared" si="95"/>
        <v/>
      </c>
      <c r="AC445" s="1" t="str">
        <f t="shared" si="96"/>
        <v>Gene:NDUFA1&amp;HGNC:7683&amp;OMIM:300078&amp;UserInfo:Mitochondrial complex I deficiency&amp;UserType:NonSyndrRetard;Encephalo;Metabolism;</v>
      </c>
      <c r="AD445" s="1" t="str">
        <f t="shared" si="97"/>
        <v>NonSyndrRetard;Encephalo;Metabolism;</v>
      </c>
    </row>
    <row r="446" spans="1:30" ht="12" customHeight="1" x14ac:dyDescent="0.2">
      <c r="A446" s="5" t="s">
        <v>1341</v>
      </c>
      <c r="B446" s="5"/>
      <c r="C446" s="5" t="s">
        <v>1342</v>
      </c>
      <c r="D446" s="6" t="str">
        <f t="shared" si="85"/>
        <v>Click HGNC</v>
      </c>
      <c r="E446" s="7">
        <v>612638</v>
      </c>
      <c r="F446" s="6" t="str">
        <f t="shared" si="98"/>
        <v>Click OMIM</v>
      </c>
      <c r="G446" s="7" t="s">
        <v>1340</v>
      </c>
      <c r="H446" s="5" t="s">
        <v>21</v>
      </c>
      <c r="I446" s="5"/>
      <c r="J446" s="5"/>
      <c r="K446" s="8" t="s">
        <v>29</v>
      </c>
      <c r="L446" s="5"/>
      <c r="M446" s="5"/>
      <c r="N446" s="8" t="s">
        <v>29</v>
      </c>
      <c r="O446" s="5" t="s">
        <v>22</v>
      </c>
      <c r="P446" s="5"/>
      <c r="Q446" s="5"/>
      <c r="R446" s="9"/>
      <c r="S446" s="1" t="str">
        <f t="shared" si="86"/>
        <v/>
      </c>
      <c r="T446" s="1" t="str">
        <f t="shared" si="87"/>
        <v/>
      </c>
      <c r="U446" s="1" t="str">
        <f t="shared" si="88"/>
        <v>NonSyndrRetard;</v>
      </c>
      <c r="V446" s="1" t="str">
        <f t="shared" si="89"/>
        <v/>
      </c>
      <c r="W446" s="1" t="str">
        <f t="shared" si="90"/>
        <v/>
      </c>
      <c r="X446" s="1" t="str">
        <f t="shared" si="91"/>
        <v>Encephalo;</v>
      </c>
      <c r="Y446" s="1" t="str">
        <f t="shared" si="92"/>
        <v>Metabolism;</v>
      </c>
      <c r="Z446" s="1" t="str">
        <f t="shared" si="93"/>
        <v/>
      </c>
      <c r="AA446" s="1" t="str">
        <f t="shared" si="94"/>
        <v/>
      </c>
      <c r="AB446" s="1" t="str">
        <f t="shared" si="95"/>
        <v/>
      </c>
      <c r="AC446" s="1" t="str">
        <f t="shared" si="96"/>
        <v>Gene:NDUFA11&amp;HGNC:20371&amp;OMIM:612638&amp;UserInfo:Mitochondrial complex I deficiency&amp;UserType:NonSyndrRetard;Encephalo;Metabolism;</v>
      </c>
      <c r="AD446" s="1" t="str">
        <f t="shared" si="97"/>
        <v>NonSyndrRetard;Encephalo;Metabolism;</v>
      </c>
    </row>
    <row r="447" spans="1:30" ht="12" customHeight="1" x14ac:dyDescent="0.2">
      <c r="A447" s="5" t="s">
        <v>1343</v>
      </c>
      <c r="B447" s="5"/>
      <c r="C447" s="5" t="s">
        <v>1344</v>
      </c>
      <c r="D447" s="6" t="str">
        <f t="shared" si="85"/>
        <v>Click HGNC</v>
      </c>
      <c r="E447" s="7">
        <v>614530</v>
      </c>
      <c r="F447" s="6" t="str">
        <f t="shared" si="98"/>
        <v>Click OMIM</v>
      </c>
      <c r="G447" s="7" t="s">
        <v>1345</v>
      </c>
      <c r="H447" s="5" t="s">
        <v>21</v>
      </c>
      <c r="I447" s="5"/>
      <c r="J447" s="5"/>
      <c r="K447" s="8" t="s">
        <v>29</v>
      </c>
      <c r="L447" s="5"/>
      <c r="M447" s="5"/>
      <c r="N447" s="8" t="s">
        <v>29</v>
      </c>
      <c r="O447" s="5" t="s">
        <v>22</v>
      </c>
      <c r="P447" s="5"/>
      <c r="Q447" s="5"/>
      <c r="R447" s="9"/>
      <c r="S447" s="1" t="str">
        <f t="shared" si="86"/>
        <v/>
      </c>
      <c r="T447" s="1" t="str">
        <f t="shared" si="87"/>
        <v/>
      </c>
      <c r="U447" s="1" t="str">
        <f t="shared" si="88"/>
        <v>NonSyndrRetard;</v>
      </c>
      <c r="V447" s="1" t="str">
        <f t="shared" si="89"/>
        <v/>
      </c>
      <c r="W447" s="1" t="str">
        <f t="shared" si="90"/>
        <v/>
      </c>
      <c r="X447" s="1" t="str">
        <f t="shared" si="91"/>
        <v>Encephalo;</v>
      </c>
      <c r="Y447" s="1" t="str">
        <f t="shared" si="92"/>
        <v>Metabolism;</v>
      </c>
      <c r="Z447" s="1" t="str">
        <f t="shared" si="93"/>
        <v/>
      </c>
      <c r="AA447" s="1" t="str">
        <f t="shared" si="94"/>
        <v/>
      </c>
      <c r="AB447" s="1" t="str">
        <f t="shared" si="95"/>
        <v/>
      </c>
      <c r="AC447" s="1" t="str">
        <f t="shared" si="96"/>
        <v>Gene:NDUFA12&amp;HGNC:23987&amp;OMIM:614530&amp;UserInfo:Leigh syndrome due to mitochondrial complex 1 deficiency&amp;UserType:NonSyndrRetard;Encephalo;Metabolism;</v>
      </c>
      <c r="AD447" s="1" t="str">
        <f t="shared" si="97"/>
        <v>NonSyndrRetard;Encephalo;Metabolism;</v>
      </c>
    </row>
    <row r="448" spans="1:30" ht="12" customHeight="1" x14ac:dyDescent="0.2">
      <c r="A448" s="5" t="s">
        <v>1346</v>
      </c>
      <c r="B448" s="5"/>
      <c r="C448" s="5" t="s">
        <v>1347</v>
      </c>
      <c r="D448" s="6" t="str">
        <f t="shared" si="85"/>
        <v>Click HGNC</v>
      </c>
      <c r="E448" s="7">
        <v>157655</v>
      </c>
      <c r="F448" s="6" t="str">
        <f t="shared" si="98"/>
        <v>Click OMIM</v>
      </c>
      <c r="G448" s="7" t="s">
        <v>1340</v>
      </c>
      <c r="H448" s="5" t="s">
        <v>21</v>
      </c>
      <c r="I448" s="5"/>
      <c r="J448" s="5"/>
      <c r="K448" s="8" t="s">
        <v>29</v>
      </c>
      <c r="L448" s="5"/>
      <c r="M448" s="5"/>
      <c r="N448" s="8" t="s">
        <v>29</v>
      </c>
      <c r="O448" s="5" t="s">
        <v>22</v>
      </c>
      <c r="P448" s="5"/>
      <c r="Q448" s="5"/>
      <c r="R448" s="9"/>
      <c r="S448" s="1" t="str">
        <f t="shared" si="86"/>
        <v/>
      </c>
      <c r="T448" s="1" t="str">
        <f t="shared" si="87"/>
        <v/>
      </c>
      <c r="U448" s="1" t="str">
        <f t="shared" si="88"/>
        <v>NonSyndrRetard;</v>
      </c>
      <c r="V448" s="1" t="str">
        <f t="shared" si="89"/>
        <v/>
      </c>
      <c r="W448" s="1" t="str">
        <f t="shared" si="90"/>
        <v/>
      </c>
      <c r="X448" s="1" t="str">
        <f t="shared" si="91"/>
        <v>Encephalo;</v>
      </c>
      <c r="Y448" s="1" t="str">
        <f t="shared" si="92"/>
        <v>Metabolism;</v>
      </c>
      <c r="Z448" s="1" t="str">
        <f t="shared" si="93"/>
        <v/>
      </c>
      <c r="AA448" s="1" t="str">
        <f t="shared" si="94"/>
        <v/>
      </c>
      <c r="AB448" s="1" t="str">
        <f t="shared" si="95"/>
        <v/>
      </c>
      <c r="AC448" s="1" t="str">
        <f t="shared" si="96"/>
        <v>Gene:NDUFS1&amp;HGNC:7707&amp;OMIM:157655&amp;UserInfo:Mitochondrial complex I deficiency&amp;UserType:NonSyndrRetard;Encephalo;Metabolism;</v>
      </c>
      <c r="AD448" s="1" t="str">
        <f t="shared" si="97"/>
        <v>NonSyndrRetard;Encephalo;Metabolism;</v>
      </c>
    </row>
    <row r="449" spans="1:30" ht="12" customHeight="1" x14ac:dyDescent="0.2">
      <c r="A449" s="5" t="s">
        <v>1348</v>
      </c>
      <c r="B449" s="5"/>
      <c r="C449" s="5" t="s">
        <v>1349</v>
      </c>
      <c r="D449" s="6" t="str">
        <f t="shared" si="85"/>
        <v>Click HGNC</v>
      </c>
      <c r="E449" s="7">
        <v>602985</v>
      </c>
      <c r="F449" s="6" t="str">
        <f t="shared" si="98"/>
        <v>Click OMIM</v>
      </c>
      <c r="G449" s="7" t="s">
        <v>1340</v>
      </c>
      <c r="H449" s="5" t="s">
        <v>21</v>
      </c>
      <c r="I449" s="5"/>
      <c r="J449" s="5"/>
      <c r="K449" s="8" t="s">
        <v>29</v>
      </c>
      <c r="L449" s="5"/>
      <c r="M449" s="5"/>
      <c r="N449" s="8" t="s">
        <v>29</v>
      </c>
      <c r="O449" s="5" t="s">
        <v>22</v>
      </c>
      <c r="P449" s="5"/>
      <c r="Q449" s="5"/>
      <c r="R449" s="9"/>
      <c r="S449" s="1" t="str">
        <f t="shared" si="86"/>
        <v/>
      </c>
      <c r="T449" s="1" t="str">
        <f t="shared" si="87"/>
        <v/>
      </c>
      <c r="U449" s="1" t="str">
        <f t="shared" si="88"/>
        <v>NonSyndrRetard;</v>
      </c>
      <c r="V449" s="1" t="str">
        <f t="shared" si="89"/>
        <v/>
      </c>
      <c r="W449" s="1" t="str">
        <f t="shared" si="90"/>
        <v/>
      </c>
      <c r="X449" s="1" t="str">
        <f t="shared" si="91"/>
        <v>Encephalo;</v>
      </c>
      <c r="Y449" s="1" t="str">
        <f t="shared" si="92"/>
        <v>Metabolism;</v>
      </c>
      <c r="Z449" s="1" t="str">
        <f t="shared" si="93"/>
        <v/>
      </c>
      <c r="AA449" s="1" t="str">
        <f t="shared" si="94"/>
        <v/>
      </c>
      <c r="AB449" s="1" t="str">
        <f t="shared" si="95"/>
        <v/>
      </c>
      <c r="AC449" s="1" t="str">
        <f t="shared" si="96"/>
        <v>Gene:NDUFS2&amp;HGNC:7708&amp;OMIM:602985&amp;UserInfo:Mitochondrial complex I deficiency&amp;UserType:NonSyndrRetard;Encephalo;Metabolism;</v>
      </c>
      <c r="AD449" s="1" t="str">
        <f t="shared" si="97"/>
        <v>NonSyndrRetard;Encephalo;Metabolism;</v>
      </c>
    </row>
    <row r="450" spans="1:30" ht="12" customHeight="1" x14ac:dyDescent="0.2">
      <c r="A450" s="5" t="s">
        <v>1350</v>
      </c>
      <c r="B450" s="5"/>
      <c r="C450" s="5" t="s">
        <v>1351</v>
      </c>
      <c r="D450" s="6" t="str">
        <f t="shared" ref="D450:D512" si="99">IF(ISERROR(C450),"",HYPERLINK(CONCATENATE("http://www.genenames.org/cgi-bin/gene_symbol_report?hgnc_id=",C450),"Click HGNC"))</f>
        <v>Click HGNC</v>
      </c>
      <c r="E450" s="7">
        <v>603846</v>
      </c>
      <c r="F450" s="6" t="str">
        <f t="shared" si="98"/>
        <v>Click OMIM</v>
      </c>
      <c r="G450" s="7" t="s">
        <v>1352</v>
      </c>
      <c r="H450" s="5" t="s">
        <v>21</v>
      </c>
      <c r="I450" s="5"/>
      <c r="J450" s="5"/>
      <c r="K450" s="8" t="s">
        <v>29</v>
      </c>
      <c r="L450" s="5"/>
      <c r="M450" s="5"/>
      <c r="N450" s="8" t="s">
        <v>29</v>
      </c>
      <c r="O450" s="5" t="s">
        <v>22</v>
      </c>
      <c r="P450" s="5"/>
      <c r="Q450" s="5"/>
      <c r="R450" s="9"/>
      <c r="S450" s="1" t="str">
        <f t="shared" si="86"/>
        <v/>
      </c>
      <c r="T450" s="1" t="str">
        <f t="shared" si="87"/>
        <v/>
      </c>
      <c r="U450" s="1" t="str">
        <f t="shared" si="88"/>
        <v>NonSyndrRetard;</v>
      </c>
      <c r="V450" s="1" t="str">
        <f t="shared" si="89"/>
        <v/>
      </c>
      <c r="W450" s="1" t="str">
        <f t="shared" si="90"/>
        <v/>
      </c>
      <c r="X450" s="1" t="str">
        <f t="shared" si="91"/>
        <v>Encephalo;</v>
      </c>
      <c r="Y450" s="1" t="str">
        <f t="shared" si="92"/>
        <v>Metabolism;</v>
      </c>
      <c r="Z450" s="1" t="str">
        <f t="shared" si="93"/>
        <v/>
      </c>
      <c r="AA450" s="1" t="str">
        <f t="shared" si="94"/>
        <v/>
      </c>
      <c r="AB450" s="1" t="str">
        <f t="shared" si="95"/>
        <v/>
      </c>
      <c r="AC450" s="1" t="str">
        <f t="shared" si="96"/>
        <v>Gene:NDUFS3&amp;HGNC:7710&amp;OMIM:603846&amp;UserInfo:Leigh syndrome due to mitochondrial complex I deficiency ; Mitochondrial complex I deficiency&amp;UserType:NonSyndrRetard;Encephalo;Metabolism;</v>
      </c>
      <c r="AD450" s="1" t="str">
        <f t="shared" si="97"/>
        <v>NonSyndrRetard;Encephalo;Metabolism;</v>
      </c>
    </row>
    <row r="451" spans="1:30" ht="12" customHeight="1" x14ac:dyDescent="0.2">
      <c r="A451" s="5" t="s">
        <v>1353</v>
      </c>
      <c r="B451" s="5"/>
      <c r="C451" s="5" t="s">
        <v>1354</v>
      </c>
      <c r="D451" s="6" t="str">
        <f t="shared" si="99"/>
        <v>Click HGNC</v>
      </c>
      <c r="E451" s="7">
        <v>602694</v>
      </c>
      <c r="F451" s="6" t="str">
        <f t="shared" si="98"/>
        <v>Click OMIM</v>
      </c>
      <c r="G451" s="7" t="s">
        <v>1355</v>
      </c>
      <c r="H451" s="5" t="s">
        <v>21</v>
      </c>
      <c r="I451" s="5"/>
      <c r="J451" s="5"/>
      <c r="K451" s="8" t="s">
        <v>29</v>
      </c>
      <c r="L451" s="5"/>
      <c r="M451" s="5"/>
      <c r="N451" s="8" t="s">
        <v>29</v>
      </c>
      <c r="O451" s="5" t="s">
        <v>22</v>
      </c>
      <c r="P451" s="5"/>
      <c r="Q451" s="5"/>
      <c r="R451" s="9"/>
      <c r="S451" s="1" t="str">
        <f t="shared" ref="S451:S514" si="100">IF(I451="x","ToInvestigate;","")</f>
        <v/>
      </c>
      <c r="T451" s="1" t="str">
        <f t="shared" ref="T451:T514" si="101">IF(J451="x","Unexpected;","")</f>
        <v/>
      </c>
      <c r="U451" s="1" t="str">
        <f t="shared" ref="U451:U514" si="102">IF(K451="x","NonSyndrRetard;","")</f>
        <v>NonSyndrRetard;</v>
      </c>
      <c r="V451" s="1" t="str">
        <f t="shared" ref="V451:V514" si="103">IF(L451="x","SyndrRetard;","")</f>
        <v/>
      </c>
      <c r="W451" s="1" t="str">
        <f t="shared" ref="W451:W514" si="104">IF(M451="x","RetardPlusCerebAbnorm;","")</f>
        <v/>
      </c>
      <c r="X451" s="1" t="str">
        <f t="shared" ref="X451:X514" si="105">IF(N451="x","Encephalo;","")</f>
        <v>Encephalo;</v>
      </c>
      <c r="Y451" s="1" t="str">
        <f t="shared" ref="Y451:Y514" si="106">IF(O451="x","Metabolism;","")</f>
        <v>Metabolism;</v>
      </c>
      <c r="Z451" s="1" t="str">
        <f t="shared" ref="Z451:Z514" si="107">IF(P451="x","NonRetardButSyndr;","")</f>
        <v/>
      </c>
      <c r="AA451" s="1" t="str">
        <f t="shared" ref="AA451:AA514" si="108">IF(Q451="x","Cardiopathy;","")</f>
        <v/>
      </c>
      <c r="AB451" s="1" t="str">
        <f t="shared" ref="AB451:AB514" si="109">IF(R451="x","Neuro;","")</f>
        <v/>
      </c>
      <c r="AC451" s="1" t="str">
        <f t="shared" ref="AC451:AC514" si="110">CONCATENATE("Gene:",A451,"&amp;",C451,"&amp;OMIM:",E451,"&amp;UserInfo:",G451,"&amp;UserType:",AD451)</f>
        <v>Gene:NDUFS4&amp;HGNC:7711&amp;OMIM:602694&amp;UserInfo:Leigh syndrome ; Mitochondrial complex I deficiency&amp;UserType:NonSyndrRetard;Encephalo;Metabolism;</v>
      </c>
      <c r="AD451" s="1" t="str">
        <f t="shared" ref="AD451:AD514" si="111">CONCATENATE(S451,T451,U451,V451,W451,X451,Y451,Z451,AA451,AB451)</f>
        <v>NonSyndrRetard;Encephalo;Metabolism;</v>
      </c>
    </row>
    <row r="452" spans="1:30" ht="12" customHeight="1" x14ac:dyDescent="0.2">
      <c r="A452" s="5" t="s">
        <v>1356</v>
      </c>
      <c r="B452" s="5"/>
      <c r="C452" s="5" t="s">
        <v>1357</v>
      </c>
      <c r="D452" s="6" t="str">
        <f t="shared" si="99"/>
        <v>Click HGNC</v>
      </c>
      <c r="E452" s="7">
        <v>601825</v>
      </c>
      <c r="F452" s="6" t="str">
        <f t="shared" si="98"/>
        <v>Click OMIM</v>
      </c>
      <c r="G452" s="7" t="s">
        <v>1358</v>
      </c>
      <c r="H452" s="5" t="s">
        <v>21</v>
      </c>
      <c r="I452" s="5"/>
      <c r="J452" s="5"/>
      <c r="K452" s="8" t="s">
        <v>29</v>
      </c>
      <c r="L452" s="5"/>
      <c r="M452" s="5"/>
      <c r="N452" s="8" t="s">
        <v>29</v>
      </c>
      <c r="O452" s="5" t="s">
        <v>22</v>
      </c>
      <c r="P452" s="5"/>
      <c r="Q452" s="5"/>
      <c r="R452" s="9"/>
      <c r="S452" s="1" t="str">
        <f t="shared" si="100"/>
        <v/>
      </c>
      <c r="T452" s="1" t="str">
        <f t="shared" si="101"/>
        <v/>
      </c>
      <c r="U452" s="1" t="str">
        <f t="shared" si="102"/>
        <v>NonSyndrRetard;</v>
      </c>
      <c r="V452" s="1" t="str">
        <f t="shared" si="103"/>
        <v/>
      </c>
      <c r="W452" s="1" t="str">
        <f t="shared" si="104"/>
        <v/>
      </c>
      <c r="X452" s="1" t="str">
        <f t="shared" si="105"/>
        <v>Encephalo;</v>
      </c>
      <c r="Y452" s="1" t="str">
        <f t="shared" si="106"/>
        <v>Metabolism;</v>
      </c>
      <c r="Z452" s="1" t="str">
        <f t="shared" si="107"/>
        <v/>
      </c>
      <c r="AA452" s="1" t="str">
        <f t="shared" si="108"/>
        <v/>
      </c>
      <c r="AB452" s="1" t="str">
        <f t="shared" si="109"/>
        <v/>
      </c>
      <c r="AC452" s="1" t="str">
        <f t="shared" si="110"/>
        <v>Gene:NDUFS7&amp;HGNC:7714&amp;OMIM:601825&amp;UserInfo:Leigh syndrome&amp;UserType:NonSyndrRetard;Encephalo;Metabolism;</v>
      </c>
      <c r="AD452" s="1" t="str">
        <f t="shared" si="111"/>
        <v>NonSyndrRetard;Encephalo;Metabolism;</v>
      </c>
    </row>
    <row r="453" spans="1:30" ht="12" customHeight="1" x14ac:dyDescent="0.2">
      <c r="A453" s="5" t="s">
        <v>1359</v>
      </c>
      <c r="B453" s="5"/>
      <c r="C453" s="5" t="s">
        <v>1360</v>
      </c>
      <c r="D453" s="6" t="str">
        <f t="shared" si="99"/>
        <v>Click HGNC</v>
      </c>
      <c r="E453" s="7">
        <v>602141</v>
      </c>
      <c r="F453" s="6" t="str">
        <f t="shared" si="98"/>
        <v>Click OMIM</v>
      </c>
      <c r="G453" s="7" t="s">
        <v>1361</v>
      </c>
      <c r="H453" s="5" t="s">
        <v>21</v>
      </c>
      <c r="I453" s="5"/>
      <c r="J453" s="5"/>
      <c r="K453" s="8" t="s">
        <v>29</v>
      </c>
      <c r="L453" s="5"/>
      <c r="M453" s="5"/>
      <c r="N453" s="8" t="s">
        <v>29</v>
      </c>
      <c r="O453" s="5" t="s">
        <v>22</v>
      </c>
      <c r="P453" s="5"/>
      <c r="Q453" s="5"/>
      <c r="R453" s="9"/>
      <c r="S453" s="1" t="str">
        <f t="shared" si="100"/>
        <v/>
      </c>
      <c r="T453" s="1" t="str">
        <f t="shared" si="101"/>
        <v/>
      </c>
      <c r="U453" s="1" t="str">
        <f t="shared" si="102"/>
        <v>NonSyndrRetard;</v>
      </c>
      <c r="V453" s="1" t="str">
        <f t="shared" si="103"/>
        <v/>
      </c>
      <c r="W453" s="1" t="str">
        <f t="shared" si="104"/>
        <v/>
      </c>
      <c r="X453" s="1" t="str">
        <f t="shared" si="105"/>
        <v>Encephalo;</v>
      </c>
      <c r="Y453" s="1" t="str">
        <f t="shared" si="106"/>
        <v>Metabolism;</v>
      </c>
      <c r="Z453" s="1" t="str">
        <f t="shared" si="107"/>
        <v/>
      </c>
      <c r="AA453" s="1" t="str">
        <f t="shared" si="108"/>
        <v/>
      </c>
      <c r="AB453" s="1" t="str">
        <f t="shared" si="109"/>
        <v/>
      </c>
      <c r="AC453" s="1" t="str">
        <f t="shared" si="110"/>
        <v>Gene:NDUFS8&amp;HGNC:7715&amp;OMIM:602141&amp;UserInfo:Leigh syndrome due to mitochondrial complex I deficiency&amp;UserType:NonSyndrRetard;Encephalo;Metabolism;</v>
      </c>
      <c r="AD453" s="1" t="str">
        <f t="shared" si="111"/>
        <v>NonSyndrRetard;Encephalo;Metabolism;</v>
      </c>
    </row>
    <row r="454" spans="1:30" ht="12" customHeight="1" x14ac:dyDescent="0.2">
      <c r="A454" s="5" t="s">
        <v>1362</v>
      </c>
      <c r="B454" s="5"/>
      <c r="C454" s="5" t="s">
        <v>1363</v>
      </c>
      <c r="D454" s="6" t="str">
        <f t="shared" si="99"/>
        <v>Click HGNC</v>
      </c>
      <c r="E454" s="7">
        <v>161015</v>
      </c>
      <c r="F454" s="6" t="str">
        <f t="shared" si="98"/>
        <v>Click OMIM</v>
      </c>
      <c r="G454" s="7" t="s">
        <v>1340</v>
      </c>
      <c r="H454" s="5" t="s">
        <v>21</v>
      </c>
      <c r="I454" s="5"/>
      <c r="J454" s="5"/>
      <c r="K454" s="8" t="s">
        <v>29</v>
      </c>
      <c r="L454" s="5"/>
      <c r="M454" s="5"/>
      <c r="N454" s="8" t="s">
        <v>29</v>
      </c>
      <c r="O454" s="5" t="s">
        <v>22</v>
      </c>
      <c r="P454" s="5"/>
      <c r="Q454" s="5"/>
      <c r="R454" s="9"/>
      <c r="S454" s="1" t="str">
        <f t="shared" si="100"/>
        <v/>
      </c>
      <c r="T454" s="1" t="str">
        <f t="shared" si="101"/>
        <v/>
      </c>
      <c r="U454" s="1" t="str">
        <f t="shared" si="102"/>
        <v>NonSyndrRetard;</v>
      </c>
      <c r="V454" s="1" t="str">
        <f t="shared" si="103"/>
        <v/>
      </c>
      <c r="W454" s="1" t="str">
        <f t="shared" si="104"/>
        <v/>
      </c>
      <c r="X454" s="1" t="str">
        <f t="shared" si="105"/>
        <v>Encephalo;</v>
      </c>
      <c r="Y454" s="1" t="str">
        <f t="shared" si="106"/>
        <v>Metabolism;</v>
      </c>
      <c r="Z454" s="1" t="str">
        <f t="shared" si="107"/>
        <v/>
      </c>
      <c r="AA454" s="1" t="str">
        <f t="shared" si="108"/>
        <v/>
      </c>
      <c r="AB454" s="1" t="str">
        <f t="shared" si="109"/>
        <v/>
      </c>
      <c r="AC454" s="1" t="str">
        <f t="shared" si="110"/>
        <v>Gene:NDUFV1&amp;HGNC:7716&amp;OMIM:161015&amp;UserInfo:Mitochondrial complex I deficiency&amp;UserType:NonSyndrRetard;Encephalo;Metabolism;</v>
      </c>
      <c r="AD454" s="1" t="str">
        <f t="shared" si="111"/>
        <v>NonSyndrRetard;Encephalo;Metabolism;</v>
      </c>
    </row>
    <row r="455" spans="1:30" ht="12" customHeight="1" x14ac:dyDescent="0.2">
      <c r="A455" s="5" t="s">
        <v>1364</v>
      </c>
      <c r="B455" s="5"/>
      <c r="C455" s="5" t="s">
        <v>1365</v>
      </c>
      <c r="D455" s="6" t="str">
        <f t="shared" si="99"/>
        <v>Click HGNC</v>
      </c>
      <c r="E455" s="7">
        <v>608272</v>
      </c>
      <c r="F455" s="6" t="str">
        <f t="shared" si="98"/>
        <v>Click OMIM</v>
      </c>
      <c r="G455" s="7" t="s">
        <v>1366</v>
      </c>
      <c r="H455" s="5" t="s">
        <v>21</v>
      </c>
      <c r="I455" s="5"/>
      <c r="J455" s="5"/>
      <c r="K455" s="8" t="s">
        <v>29</v>
      </c>
      <c r="L455" s="8" t="s">
        <v>29</v>
      </c>
      <c r="M455" s="5"/>
      <c r="N455" s="8" t="s">
        <v>29</v>
      </c>
      <c r="O455" s="5" t="s">
        <v>22</v>
      </c>
      <c r="P455" s="5"/>
      <c r="Q455" s="5"/>
      <c r="R455" s="9"/>
      <c r="S455" s="1" t="str">
        <f t="shared" si="100"/>
        <v/>
      </c>
      <c r="T455" s="1" t="str">
        <f t="shared" si="101"/>
        <v/>
      </c>
      <c r="U455" s="1" t="str">
        <f t="shared" si="102"/>
        <v>NonSyndrRetard;</v>
      </c>
      <c r="V455" s="1" t="str">
        <f t="shared" si="103"/>
        <v>SyndrRetard;</v>
      </c>
      <c r="W455" s="1" t="str">
        <f t="shared" si="104"/>
        <v/>
      </c>
      <c r="X455" s="1" t="str">
        <f t="shared" si="105"/>
        <v>Encephalo;</v>
      </c>
      <c r="Y455" s="1" t="str">
        <f t="shared" si="106"/>
        <v>Metabolism;</v>
      </c>
      <c r="Z455" s="1" t="str">
        <f t="shared" si="107"/>
        <v/>
      </c>
      <c r="AA455" s="1" t="str">
        <f t="shared" si="108"/>
        <v/>
      </c>
      <c r="AB455" s="1" t="str">
        <f t="shared" si="109"/>
        <v/>
      </c>
      <c r="AC455" s="1" t="str">
        <f t="shared" si="110"/>
        <v>Gene:NEU1&amp;HGNC:7758&amp;OMIM:608272&amp;UserInfo:Sialidosis, type I ; Sialidosis, type II&amp;UserType:NonSyndrRetard;SyndrRetard;Encephalo;Metabolism;</v>
      </c>
      <c r="AD455" s="1" t="str">
        <f t="shared" si="111"/>
        <v>NonSyndrRetard;SyndrRetard;Encephalo;Metabolism;</v>
      </c>
    </row>
    <row r="456" spans="1:30" ht="12" customHeight="1" x14ac:dyDescent="0.2">
      <c r="A456" s="5" t="s">
        <v>1367</v>
      </c>
      <c r="B456" s="5"/>
      <c r="C456" s="5" t="s">
        <v>1368</v>
      </c>
      <c r="D456" s="6" t="str">
        <f t="shared" si="99"/>
        <v>Click HGNC</v>
      </c>
      <c r="E456" s="7">
        <v>600489</v>
      </c>
      <c r="F456" s="6" t="str">
        <f t="shared" si="98"/>
        <v>Click OMIM</v>
      </c>
      <c r="G456" s="7" t="s">
        <v>20</v>
      </c>
      <c r="H456" s="5" t="s">
        <v>21</v>
      </c>
      <c r="I456" s="5"/>
      <c r="J456" s="5"/>
      <c r="K456" s="5"/>
      <c r="L456" s="5"/>
      <c r="M456" s="5"/>
      <c r="N456" s="5"/>
      <c r="O456" s="5"/>
      <c r="P456" s="5"/>
      <c r="Q456" s="5"/>
      <c r="R456" s="9"/>
      <c r="S456" s="1" t="str">
        <f t="shared" si="100"/>
        <v/>
      </c>
      <c r="T456" s="1" t="str">
        <f t="shared" si="101"/>
        <v/>
      </c>
      <c r="U456" s="1" t="str">
        <f t="shared" si="102"/>
        <v/>
      </c>
      <c r="V456" s="1" t="str">
        <f t="shared" si="103"/>
        <v/>
      </c>
      <c r="W456" s="1" t="str">
        <f t="shared" si="104"/>
        <v/>
      </c>
      <c r="X456" s="1" t="str">
        <f t="shared" si="105"/>
        <v/>
      </c>
      <c r="Y456" s="1" t="str">
        <f t="shared" si="106"/>
        <v/>
      </c>
      <c r="Z456" s="1" t="str">
        <f t="shared" si="107"/>
        <v/>
      </c>
      <c r="AA456" s="1" t="str">
        <f t="shared" si="108"/>
        <v/>
      </c>
      <c r="AB456" s="1" t="str">
        <f t="shared" si="109"/>
        <v/>
      </c>
      <c r="AC456" s="1" t="str">
        <f t="shared" si="110"/>
        <v>Gene:nfatc1&amp;HGNC:7775&amp;OMIM:600489&amp;UserInfo:No OMIM phenotype&amp;UserType:</v>
      </c>
      <c r="AD456" s="1" t="str">
        <f t="shared" si="111"/>
        <v/>
      </c>
    </row>
    <row r="457" spans="1:30" ht="12" customHeight="1" x14ac:dyDescent="0.2">
      <c r="A457" s="5" t="s">
        <v>1369</v>
      </c>
      <c r="B457" s="5"/>
      <c r="C457" s="5" t="s">
        <v>1370</v>
      </c>
      <c r="D457" s="6" t="str">
        <f t="shared" si="99"/>
        <v>Click HGNC</v>
      </c>
      <c r="E457" s="7">
        <v>600727</v>
      </c>
      <c r="F457" s="6" t="str">
        <f t="shared" si="98"/>
        <v>Click OMIM</v>
      </c>
      <c r="G457" s="7" t="s">
        <v>20</v>
      </c>
      <c r="H457" s="5" t="s">
        <v>21</v>
      </c>
      <c r="I457" s="5"/>
      <c r="J457" s="5"/>
      <c r="K457" s="5"/>
      <c r="L457" s="5" t="s">
        <v>22</v>
      </c>
      <c r="M457" s="5"/>
      <c r="N457" s="5"/>
      <c r="O457" s="5"/>
      <c r="P457" s="5"/>
      <c r="Q457" s="5"/>
      <c r="R457" s="9"/>
      <c r="S457" s="1" t="str">
        <f t="shared" si="100"/>
        <v/>
      </c>
      <c r="T457" s="1" t="str">
        <f t="shared" si="101"/>
        <v/>
      </c>
      <c r="U457" s="1" t="str">
        <f t="shared" si="102"/>
        <v/>
      </c>
      <c r="V457" s="1" t="str">
        <f t="shared" si="103"/>
        <v>SyndrRetard;</v>
      </c>
      <c r="W457" s="1" t="str">
        <f t="shared" si="104"/>
        <v/>
      </c>
      <c r="X457" s="1" t="str">
        <f t="shared" si="105"/>
        <v/>
      </c>
      <c r="Y457" s="1" t="str">
        <f t="shared" si="106"/>
        <v/>
      </c>
      <c r="Z457" s="1" t="str">
        <f t="shared" si="107"/>
        <v/>
      </c>
      <c r="AA457" s="1" t="str">
        <f t="shared" si="108"/>
        <v/>
      </c>
      <c r="AB457" s="1" t="str">
        <f t="shared" si="109"/>
        <v/>
      </c>
      <c r="AC457" s="1" t="str">
        <f t="shared" si="110"/>
        <v>Gene:NFIA&amp;HGNC:7784&amp;OMIM:600727&amp;UserInfo:No OMIM phenotype&amp;UserType:SyndrRetard;</v>
      </c>
      <c r="AD457" s="1" t="str">
        <f t="shared" si="111"/>
        <v>SyndrRetard;</v>
      </c>
    </row>
    <row r="458" spans="1:30" ht="12" customHeight="1" x14ac:dyDescent="0.2">
      <c r="A458" s="5" t="s">
        <v>1371</v>
      </c>
      <c r="B458" s="5"/>
      <c r="C458" s="5" t="s">
        <v>1372</v>
      </c>
      <c r="D458" s="6" t="str">
        <f t="shared" si="99"/>
        <v>Click HGNC</v>
      </c>
      <c r="E458" s="7">
        <v>164005</v>
      </c>
      <c r="F458" s="6" t="str">
        <f t="shared" si="98"/>
        <v>Click OMIM</v>
      </c>
      <c r="G458" s="7" t="s">
        <v>1373</v>
      </c>
      <c r="H458" s="5" t="s">
        <v>21</v>
      </c>
      <c r="I458" s="5"/>
      <c r="J458" s="5"/>
      <c r="K458" s="5"/>
      <c r="L458" s="5" t="s">
        <v>22</v>
      </c>
      <c r="M458" s="5"/>
      <c r="N458" s="5"/>
      <c r="O458" s="5"/>
      <c r="P458" s="5"/>
      <c r="Q458" s="5"/>
      <c r="R458" s="9"/>
      <c r="S458" s="1" t="str">
        <f t="shared" si="100"/>
        <v/>
      </c>
      <c r="T458" s="1" t="str">
        <f t="shared" si="101"/>
        <v/>
      </c>
      <c r="U458" s="1" t="str">
        <f t="shared" si="102"/>
        <v/>
      </c>
      <c r="V458" s="1" t="str">
        <f t="shared" si="103"/>
        <v>SyndrRetard;</v>
      </c>
      <c r="W458" s="1" t="str">
        <f t="shared" si="104"/>
        <v/>
      </c>
      <c r="X458" s="1" t="str">
        <f t="shared" si="105"/>
        <v/>
      </c>
      <c r="Y458" s="1" t="str">
        <f t="shared" si="106"/>
        <v/>
      </c>
      <c r="Z458" s="1" t="str">
        <f t="shared" si="107"/>
        <v/>
      </c>
      <c r="AA458" s="1" t="str">
        <f t="shared" si="108"/>
        <v/>
      </c>
      <c r="AB458" s="1" t="str">
        <f t="shared" si="109"/>
        <v/>
      </c>
      <c r="AC458" s="1" t="str">
        <f t="shared" si="110"/>
        <v>Gene:NFIX&amp;HGNC:7788&amp;OMIM:164005&amp;UserInfo:Marshall-Smith syndrome ; Sotos syndrome 2&amp;UserType:SyndrRetard;</v>
      </c>
      <c r="AD458" s="1" t="str">
        <f t="shared" si="111"/>
        <v>SyndrRetard;</v>
      </c>
    </row>
    <row r="459" spans="1:30" ht="12" customHeight="1" x14ac:dyDescent="0.2">
      <c r="A459" s="5" t="s">
        <v>1374</v>
      </c>
      <c r="B459" s="5"/>
      <c r="C459" s="5" t="s">
        <v>1375</v>
      </c>
      <c r="D459" s="6" t="str">
        <f t="shared" si="99"/>
        <v>Click HGNC</v>
      </c>
      <c r="E459" s="7">
        <v>611290</v>
      </c>
      <c r="F459" s="6" t="str">
        <f t="shared" si="98"/>
        <v>Click OMIM</v>
      </c>
      <c r="G459" s="7" t="s">
        <v>1376</v>
      </c>
      <c r="H459" s="5"/>
      <c r="I459" s="5"/>
      <c r="J459" s="5"/>
      <c r="K459" s="5"/>
      <c r="L459" s="5" t="s">
        <v>22</v>
      </c>
      <c r="M459" s="5" t="s">
        <v>22</v>
      </c>
      <c r="N459" s="5"/>
      <c r="O459" s="5"/>
      <c r="P459" s="5"/>
      <c r="Q459" s="5"/>
      <c r="R459" s="9"/>
      <c r="S459" s="1" t="str">
        <f t="shared" si="100"/>
        <v/>
      </c>
      <c r="T459" s="1" t="str">
        <f t="shared" si="101"/>
        <v/>
      </c>
      <c r="U459" s="1" t="str">
        <f t="shared" si="102"/>
        <v/>
      </c>
      <c r="V459" s="1" t="str">
        <f t="shared" si="103"/>
        <v>SyndrRetard;</v>
      </c>
      <c r="W459" s="1" t="str">
        <f t="shared" si="104"/>
        <v>RetardPlusCerebAbnorm;</v>
      </c>
      <c r="X459" s="1" t="str">
        <f t="shared" si="105"/>
        <v/>
      </c>
      <c r="Y459" s="1" t="str">
        <f t="shared" si="106"/>
        <v/>
      </c>
      <c r="Z459" s="1" t="str">
        <f t="shared" si="107"/>
        <v/>
      </c>
      <c r="AA459" s="1" t="str">
        <f t="shared" si="108"/>
        <v/>
      </c>
      <c r="AB459" s="1" t="str">
        <f t="shared" si="109"/>
        <v/>
      </c>
      <c r="AC459" s="1" t="str">
        <f t="shared" si="110"/>
        <v>Gene:NHEJ1&amp;HGNC:25737&amp;OMIM:611290&amp;UserInfo:Severe combined immunodeficiency with microcephaly, growth retardation, and sensitivity to ionizing radiation&amp;UserType:SyndrRetard;RetardPlusCerebAbnorm;</v>
      </c>
      <c r="AD459" s="1" t="str">
        <f t="shared" si="111"/>
        <v>SyndrRetard;RetardPlusCerebAbnorm;</v>
      </c>
    </row>
    <row r="460" spans="1:30" ht="12" customHeight="1" x14ac:dyDescent="0.2">
      <c r="A460" s="5" t="s">
        <v>1377</v>
      </c>
      <c r="B460" s="5"/>
      <c r="C460" s="5" t="s">
        <v>1378</v>
      </c>
      <c r="D460" s="6" t="str">
        <f t="shared" si="99"/>
        <v>Click HGNC</v>
      </c>
      <c r="E460" s="7">
        <v>300457</v>
      </c>
      <c r="F460" s="6" t="str">
        <f t="shared" si="98"/>
        <v>Click OMIM</v>
      </c>
      <c r="G460" s="7" t="s">
        <v>1379</v>
      </c>
      <c r="H460" s="5" t="s">
        <v>283</v>
      </c>
      <c r="I460" s="5"/>
      <c r="J460" s="5"/>
      <c r="K460" s="5"/>
      <c r="L460" s="5" t="s">
        <v>22</v>
      </c>
      <c r="M460" s="5"/>
      <c r="N460" s="5"/>
      <c r="O460" s="5"/>
      <c r="P460" s="5"/>
      <c r="Q460" s="5"/>
      <c r="R460" s="9"/>
      <c r="S460" s="1" t="str">
        <f t="shared" si="100"/>
        <v/>
      </c>
      <c r="T460" s="1" t="str">
        <f t="shared" si="101"/>
        <v/>
      </c>
      <c r="U460" s="1" t="str">
        <f t="shared" si="102"/>
        <v/>
      </c>
      <c r="V460" s="1" t="str">
        <f t="shared" si="103"/>
        <v>SyndrRetard;</v>
      </c>
      <c r="W460" s="1" t="str">
        <f t="shared" si="104"/>
        <v/>
      </c>
      <c r="X460" s="1" t="str">
        <f t="shared" si="105"/>
        <v/>
      </c>
      <c r="Y460" s="1" t="str">
        <f t="shared" si="106"/>
        <v/>
      </c>
      <c r="Z460" s="1" t="str">
        <f t="shared" si="107"/>
        <v/>
      </c>
      <c r="AA460" s="1" t="str">
        <f t="shared" si="108"/>
        <v/>
      </c>
      <c r="AB460" s="1" t="str">
        <f t="shared" si="109"/>
        <v/>
      </c>
      <c r="AC460" s="1" t="str">
        <f t="shared" si="110"/>
        <v>Gene:NHS&amp;HGNC:7820&amp;OMIM:300457&amp;UserInfo:Cataract 40, X-linked ; Nance-Horan syndrome&amp;UserType:SyndrRetard;</v>
      </c>
      <c r="AD460" s="1" t="str">
        <f t="shared" si="111"/>
        <v>SyndrRetard;</v>
      </c>
    </row>
    <row r="461" spans="1:30" ht="12" customHeight="1" x14ac:dyDescent="0.2">
      <c r="A461" s="5" t="s">
        <v>1380</v>
      </c>
      <c r="B461" s="5"/>
      <c r="C461" s="5" t="s">
        <v>1381</v>
      </c>
      <c r="D461" s="6" t="str">
        <f t="shared" si="99"/>
        <v>Click HGNC</v>
      </c>
      <c r="E461" s="7">
        <v>608684</v>
      </c>
      <c r="F461" s="6" t="str">
        <f t="shared" si="98"/>
        <v>Click OMIM</v>
      </c>
      <c r="G461" s="7" t="s">
        <v>1382</v>
      </c>
      <c r="H461" s="5"/>
      <c r="I461" s="5"/>
      <c r="J461" s="5"/>
      <c r="K461" s="5"/>
      <c r="L461" s="5" t="s">
        <v>22</v>
      </c>
      <c r="M461" s="5"/>
      <c r="N461" s="5"/>
      <c r="O461" s="5"/>
      <c r="P461" s="5"/>
      <c r="Q461" s="5"/>
      <c r="R461" s="9"/>
      <c r="S461" s="1" t="str">
        <f t="shared" si="100"/>
        <v/>
      </c>
      <c r="T461" s="1" t="str">
        <f t="shared" si="101"/>
        <v/>
      </c>
      <c r="U461" s="1" t="str">
        <f t="shared" si="102"/>
        <v/>
      </c>
      <c r="V461" s="1" t="str">
        <f t="shared" si="103"/>
        <v>SyndrRetard;</v>
      </c>
      <c r="W461" s="1" t="str">
        <f t="shared" si="104"/>
        <v/>
      </c>
      <c r="X461" s="1" t="str">
        <f t="shared" si="105"/>
        <v/>
      </c>
      <c r="Y461" s="1" t="str">
        <f t="shared" si="106"/>
        <v/>
      </c>
      <c r="Z461" s="1" t="str">
        <f t="shared" si="107"/>
        <v/>
      </c>
      <c r="AA461" s="1" t="str">
        <f t="shared" si="108"/>
        <v/>
      </c>
      <c r="AB461" s="1" t="str">
        <f t="shared" si="109"/>
        <v/>
      </c>
      <c r="AC461" s="1" t="str">
        <f t="shared" si="110"/>
        <v>Gene:NIN&amp;HGNC:14906&amp;OMIM:608684&amp;UserInfo:?Seckel syndrome 7&amp;UserType:SyndrRetard;</v>
      </c>
      <c r="AD461" s="1" t="str">
        <f t="shared" si="111"/>
        <v>SyndrRetard;</v>
      </c>
    </row>
    <row r="462" spans="1:30" ht="12" customHeight="1" x14ac:dyDescent="0.2">
      <c r="A462" s="5" t="s">
        <v>1383</v>
      </c>
      <c r="B462" s="5"/>
      <c r="C462" s="5" t="s">
        <v>1384</v>
      </c>
      <c r="D462" s="6" t="str">
        <f t="shared" si="99"/>
        <v>Click HGNC</v>
      </c>
      <c r="E462" s="7">
        <v>608667</v>
      </c>
      <c r="F462" s="6" t="str">
        <f t="shared" si="98"/>
        <v>Click OMIM</v>
      </c>
      <c r="G462" s="7" t="s">
        <v>1385</v>
      </c>
      <c r="H462" s="5" t="s">
        <v>283</v>
      </c>
      <c r="I462" s="5"/>
      <c r="J462" s="5"/>
      <c r="K462" s="5"/>
      <c r="L462" s="5" t="s">
        <v>22</v>
      </c>
      <c r="M462" s="5"/>
      <c r="N462" s="5"/>
      <c r="O462" s="5"/>
      <c r="P462" s="5"/>
      <c r="Q462" s="5"/>
      <c r="R462" s="9"/>
      <c r="S462" s="1" t="str">
        <f t="shared" si="100"/>
        <v/>
      </c>
      <c r="T462" s="1" t="str">
        <f t="shared" si="101"/>
        <v/>
      </c>
      <c r="U462" s="1" t="str">
        <f t="shared" si="102"/>
        <v/>
      </c>
      <c r="V462" s="1" t="str">
        <f t="shared" si="103"/>
        <v>SyndrRetard;</v>
      </c>
      <c r="W462" s="1" t="str">
        <f t="shared" si="104"/>
        <v/>
      </c>
      <c r="X462" s="1" t="str">
        <f t="shared" si="105"/>
        <v/>
      </c>
      <c r="Y462" s="1" t="str">
        <f t="shared" si="106"/>
        <v/>
      </c>
      <c r="Z462" s="1" t="str">
        <f t="shared" si="107"/>
        <v/>
      </c>
      <c r="AA462" s="1" t="str">
        <f t="shared" si="108"/>
        <v/>
      </c>
      <c r="AB462" s="1" t="str">
        <f t="shared" si="109"/>
        <v/>
      </c>
      <c r="AC462" s="1" t="str">
        <f t="shared" si="110"/>
        <v>Gene:NIPBL&amp;HGNC:28862&amp;OMIM:608667&amp;UserInfo:Cornelia de Lange syndrome 1&amp;UserType:SyndrRetard;</v>
      </c>
      <c r="AD462" s="1" t="str">
        <f t="shared" si="111"/>
        <v>SyndrRetard;</v>
      </c>
    </row>
    <row r="463" spans="1:30" ht="12" customHeight="1" x14ac:dyDescent="0.2">
      <c r="A463" s="5" t="s">
        <v>1386</v>
      </c>
      <c r="B463" s="5"/>
      <c r="C463" s="5" t="s">
        <v>1387</v>
      </c>
      <c r="D463" s="6" t="str">
        <f t="shared" si="99"/>
        <v>Click HGNC</v>
      </c>
      <c r="E463" s="7">
        <v>600635</v>
      </c>
      <c r="F463" s="6" t="str">
        <f t="shared" si="98"/>
        <v>Click OMIM</v>
      </c>
      <c r="G463" s="7" t="s">
        <v>1388</v>
      </c>
      <c r="H463" s="5" t="s">
        <v>21</v>
      </c>
      <c r="I463" s="5"/>
      <c r="J463" s="5"/>
      <c r="K463" s="5"/>
      <c r="L463" s="5" t="s">
        <v>22</v>
      </c>
      <c r="M463" s="5"/>
      <c r="N463" s="5"/>
      <c r="O463" s="5"/>
      <c r="P463" s="5" t="s">
        <v>22</v>
      </c>
      <c r="Q463" s="5"/>
      <c r="R463" s="9" t="s">
        <v>22</v>
      </c>
      <c r="S463" s="1" t="str">
        <f t="shared" si="100"/>
        <v/>
      </c>
      <c r="T463" s="1" t="str">
        <f t="shared" si="101"/>
        <v/>
      </c>
      <c r="U463" s="1" t="str">
        <f t="shared" si="102"/>
        <v/>
      </c>
      <c r="V463" s="1" t="str">
        <f t="shared" si="103"/>
        <v>SyndrRetard;</v>
      </c>
      <c r="W463" s="1" t="str">
        <f t="shared" si="104"/>
        <v/>
      </c>
      <c r="X463" s="1" t="str">
        <f t="shared" si="105"/>
        <v/>
      </c>
      <c r="Y463" s="1" t="str">
        <f t="shared" si="106"/>
        <v/>
      </c>
      <c r="Z463" s="1" t="str">
        <f t="shared" si="107"/>
        <v>NonRetardButSyndr;</v>
      </c>
      <c r="AA463" s="1" t="str">
        <f t="shared" si="108"/>
        <v/>
      </c>
      <c r="AB463" s="1" t="str">
        <f t="shared" si="109"/>
        <v>Neuro;</v>
      </c>
      <c r="AC463" s="1" t="str">
        <f t="shared" si="110"/>
        <v>Gene:NKX2-1&amp;HGNC:11825&amp;OMIM:600635&amp;UserInfo:Chorea, hereditary benign ; Choreoathetosis, hypothyroidism, and neonatal respiratory distress ; Thyroid cancer, monmedullary, 1&amp;UserType:SyndrRetard;NonRetardButSyndr;Neuro;</v>
      </c>
      <c r="AD463" s="1" t="str">
        <f t="shared" si="111"/>
        <v>SyndrRetard;NonRetardButSyndr;Neuro;</v>
      </c>
    </row>
    <row r="464" spans="1:30" ht="12" customHeight="1" x14ac:dyDescent="0.2">
      <c r="A464" s="5" t="s">
        <v>1389</v>
      </c>
      <c r="B464" s="5"/>
      <c r="C464" s="5" t="s">
        <v>1390</v>
      </c>
      <c r="D464" s="6" t="str">
        <f t="shared" si="99"/>
        <v>Click HGNC</v>
      </c>
      <c r="E464" s="7">
        <v>300336</v>
      </c>
      <c r="F464" s="6" t="str">
        <f t="shared" si="98"/>
        <v>Click OMIM</v>
      </c>
      <c r="G464" s="7" t="s">
        <v>1391</v>
      </c>
      <c r="H464" s="5" t="s">
        <v>21</v>
      </c>
      <c r="I464" s="5"/>
      <c r="J464" s="5"/>
      <c r="K464" s="5" t="s">
        <v>22</v>
      </c>
      <c r="L464" s="5"/>
      <c r="M464" s="5"/>
      <c r="N464" s="5"/>
      <c r="O464" s="5"/>
      <c r="P464" s="5"/>
      <c r="Q464" s="5"/>
      <c r="R464" s="9"/>
      <c r="S464" s="1" t="str">
        <f t="shared" si="100"/>
        <v/>
      </c>
      <c r="T464" s="1" t="str">
        <f t="shared" si="101"/>
        <v/>
      </c>
      <c r="U464" s="1" t="str">
        <f t="shared" si="102"/>
        <v>NonSyndrRetard;</v>
      </c>
      <c r="V464" s="1" t="str">
        <f t="shared" si="103"/>
        <v/>
      </c>
      <c r="W464" s="1" t="str">
        <f t="shared" si="104"/>
        <v/>
      </c>
      <c r="X464" s="1" t="str">
        <f t="shared" si="105"/>
        <v/>
      </c>
      <c r="Y464" s="1" t="str">
        <f t="shared" si="106"/>
        <v/>
      </c>
      <c r="Z464" s="1" t="str">
        <f t="shared" si="107"/>
        <v/>
      </c>
      <c r="AA464" s="1" t="str">
        <f t="shared" si="108"/>
        <v/>
      </c>
      <c r="AB464" s="1" t="str">
        <f t="shared" si="109"/>
        <v/>
      </c>
      <c r="AC464" s="1" t="str">
        <f t="shared" si="110"/>
        <v>Gene:NLGN3&amp;HGNC:14289&amp;OMIM:300336&amp;UserInfo:Asperger syndrome susceptibility, X-linked 1 ; Autism susceptibility, X-linked 1&amp;UserType:NonSyndrRetard;</v>
      </c>
      <c r="AD464" s="1" t="str">
        <f t="shared" si="111"/>
        <v>NonSyndrRetard;</v>
      </c>
    </row>
    <row r="465" spans="1:30" ht="12" customHeight="1" x14ac:dyDescent="0.2">
      <c r="A465" s="5" t="s">
        <v>1392</v>
      </c>
      <c r="B465" s="5"/>
      <c r="C465" s="5" t="s">
        <v>1393</v>
      </c>
      <c r="D465" s="6" t="str">
        <f t="shared" si="99"/>
        <v>Click HGNC</v>
      </c>
      <c r="E465" s="7">
        <v>300427</v>
      </c>
      <c r="F465" s="6" t="str">
        <f t="shared" si="98"/>
        <v>Click OMIM</v>
      </c>
      <c r="G465" s="7" t="s">
        <v>1394</v>
      </c>
      <c r="H465" s="5" t="s">
        <v>283</v>
      </c>
      <c r="I465" s="5"/>
      <c r="J465" s="5"/>
      <c r="K465" s="5" t="s">
        <v>22</v>
      </c>
      <c r="L465" s="5"/>
      <c r="M465" s="5"/>
      <c r="N465" s="5"/>
      <c r="O465" s="5"/>
      <c r="P465" s="5"/>
      <c r="Q465" s="5"/>
      <c r="R465" s="9"/>
      <c r="S465" s="1" t="str">
        <f t="shared" si="100"/>
        <v/>
      </c>
      <c r="T465" s="1" t="str">
        <f t="shared" si="101"/>
        <v/>
      </c>
      <c r="U465" s="1" t="str">
        <f t="shared" si="102"/>
        <v>NonSyndrRetard;</v>
      </c>
      <c r="V465" s="1" t="str">
        <f t="shared" si="103"/>
        <v/>
      </c>
      <c r="W465" s="1" t="str">
        <f t="shared" si="104"/>
        <v/>
      </c>
      <c r="X465" s="1" t="str">
        <f t="shared" si="105"/>
        <v/>
      </c>
      <c r="Y465" s="1" t="str">
        <f t="shared" si="106"/>
        <v/>
      </c>
      <c r="Z465" s="1" t="str">
        <f t="shared" si="107"/>
        <v/>
      </c>
      <c r="AA465" s="1" t="str">
        <f t="shared" si="108"/>
        <v/>
      </c>
      <c r="AB465" s="1" t="str">
        <f t="shared" si="109"/>
        <v/>
      </c>
      <c r="AC465" s="1" t="str">
        <f t="shared" si="110"/>
        <v>Gene:NLGN4X&amp;HGNC:14287&amp;OMIM:300427&amp;UserInfo:Mental retardation, X-linked ; Asperger syndrome susceptibility, X-linked 2 ; Autism susceptibility, X-linked 2&amp;UserType:NonSyndrRetard;</v>
      </c>
      <c r="AD465" s="1" t="str">
        <f t="shared" si="111"/>
        <v>NonSyndrRetard;</v>
      </c>
    </row>
    <row r="466" spans="1:30" ht="12" customHeight="1" x14ac:dyDescent="0.2">
      <c r="A466" s="5" t="s">
        <v>1395</v>
      </c>
      <c r="B466" s="5"/>
      <c r="C466" s="5" t="s">
        <v>1396</v>
      </c>
      <c r="D466" s="6" t="str">
        <f t="shared" si="99"/>
        <v>Click HGNC</v>
      </c>
      <c r="E466" s="7">
        <v>606416</v>
      </c>
      <c r="F466" s="6" t="str">
        <f t="shared" si="98"/>
        <v>Click OMIM</v>
      </c>
      <c r="G466" s="7" t="s">
        <v>1397</v>
      </c>
      <c r="H466" s="5" t="s">
        <v>21</v>
      </c>
      <c r="I466" s="5"/>
      <c r="J466" s="5"/>
      <c r="K466" s="5"/>
      <c r="L466" s="5"/>
      <c r="M466" s="5"/>
      <c r="N466" s="5"/>
      <c r="O466" s="5"/>
      <c r="P466" s="5" t="s">
        <v>22</v>
      </c>
      <c r="Q466" s="5"/>
      <c r="R466" s="9"/>
      <c r="S466" s="1" t="str">
        <f t="shared" si="100"/>
        <v/>
      </c>
      <c r="T466" s="1" t="str">
        <f t="shared" si="101"/>
        <v/>
      </c>
      <c r="U466" s="1" t="str">
        <f t="shared" si="102"/>
        <v/>
      </c>
      <c r="V466" s="1" t="str">
        <f t="shared" si="103"/>
        <v/>
      </c>
      <c r="W466" s="1" t="str">
        <f t="shared" si="104"/>
        <v/>
      </c>
      <c r="X466" s="1" t="str">
        <f t="shared" si="105"/>
        <v/>
      </c>
      <c r="Y466" s="1" t="str">
        <f t="shared" si="106"/>
        <v/>
      </c>
      <c r="Z466" s="1" t="str">
        <f t="shared" si="107"/>
        <v>NonRetardButSyndr;</v>
      </c>
      <c r="AA466" s="1" t="str">
        <f t="shared" si="108"/>
        <v/>
      </c>
      <c r="AB466" s="1" t="str">
        <f t="shared" si="109"/>
        <v/>
      </c>
      <c r="AC466" s="1" t="str">
        <f t="shared" si="110"/>
        <v>Gene:NLRP3&amp;HGNC:16400&amp;OMIM:606416&amp;UserInfo:CINCA syndrome ; Familial cold-induced inflammatory syndrome 1 ; Muckle-Wells syndrome&amp;UserType:NonRetardButSyndr;</v>
      </c>
      <c r="AD466" s="1" t="str">
        <f t="shared" si="111"/>
        <v>NonRetardButSyndr;</v>
      </c>
    </row>
    <row r="467" spans="1:30" ht="12" customHeight="1" x14ac:dyDescent="0.2">
      <c r="A467" s="5" t="s">
        <v>1398</v>
      </c>
      <c r="B467" s="5"/>
      <c r="C467" s="5" t="s">
        <v>1399</v>
      </c>
      <c r="D467" s="6" t="str">
        <f t="shared" si="99"/>
        <v>Click HGNC</v>
      </c>
      <c r="E467" s="7">
        <v>607100</v>
      </c>
      <c r="F467" s="6" t="str">
        <f t="shared" si="98"/>
        <v>Click OMIM</v>
      </c>
      <c r="G467" s="7" t="s">
        <v>1400</v>
      </c>
      <c r="H467" s="5" t="s">
        <v>21</v>
      </c>
      <c r="I467" s="5"/>
      <c r="J467" s="5"/>
      <c r="K467" s="5"/>
      <c r="L467" s="5" t="s">
        <v>22</v>
      </c>
      <c r="M467" s="5" t="s">
        <v>22</v>
      </c>
      <c r="N467" s="5"/>
      <c r="O467" s="5"/>
      <c r="P467" s="5" t="s">
        <v>22</v>
      </c>
      <c r="Q467" s="5"/>
      <c r="R467" s="9"/>
      <c r="S467" s="1" t="str">
        <f t="shared" si="100"/>
        <v/>
      </c>
      <c r="T467" s="1" t="str">
        <f t="shared" si="101"/>
        <v/>
      </c>
      <c r="U467" s="1" t="str">
        <f t="shared" si="102"/>
        <v/>
      </c>
      <c r="V467" s="1" t="str">
        <f t="shared" si="103"/>
        <v>SyndrRetard;</v>
      </c>
      <c r="W467" s="1" t="str">
        <f t="shared" si="104"/>
        <v>RetardPlusCerebAbnorm;</v>
      </c>
      <c r="X467" s="1" t="str">
        <f t="shared" si="105"/>
        <v/>
      </c>
      <c r="Y467" s="1" t="str">
        <f t="shared" si="106"/>
        <v/>
      </c>
      <c r="Z467" s="1" t="str">
        <f t="shared" si="107"/>
        <v>NonRetardButSyndr;</v>
      </c>
      <c r="AA467" s="1" t="str">
        <f t="shared" si="108"/>
        <v/>
      </c>
      <c r="AB467" s="1" t="str">
        <f t="shared" si="109"/>
        <v/>
      </c>
      <c r="AC467" s="1" t="str">
        <f t="shared" si="110"/>
        <v>Gene:NPHP1&amp;HGNC:7905&amp;OMIM:607100&amp;UserInfo:Joubert syndrome 4 ; Nephronophthisis 1, juvenile ; Senior-Loken syndrome-1&amp;UserType:SyndrRetard;RetardPlusCerebAbnorm;NonRetardButSyndr;</v>
      </c>
      <c r="AD467" s="1" t="str">
        <f t="shared" si="111"/>
        <v>SyndrRetard;RetardPlusCerebAbnorm;NonRetardButSyndr;</v>
      </c>
    </row>
    <row r="468" spans="1:30" ht="12" customHeight="1" x14ac:dyDescent="0.2">
      <c r="A468" s="5" t="s">
        <v>1401</v>
      </c>
      <c r="B468" s="5"/>
      <c r="C468" s="5" t="s">
        <v>1402</v>
      </c>
      <c r="D468" s="6" t="str">
        <f t="shared" si="99"/>
        <v>Click HGNC</v>
      </c>
      <c r="E468" s="7">
        <v>132890</v>
      </c>
      <c r="F468" s="6" t="str">
        <f t="shared" si="98"/>
        <v>Click OMIM</v>
      </c>
      <c r="G468" s="7" t="s">
        <v>1403</v>
      </c>
      <c r="H468" s="5" t="s">
        <v>283</v>
      </c>
      <c r="I468" s="5"/>
      <c r="J468" s="5"/>
      <c r="K468" s="5"/>
      <c r="L468" s="5" t="s">
        <v>22</v>
      </c>
      <c r="M468" s="5"/>
      <c r="N468" s="5"/>
      <c r="O468" s="5"/>
      <c r="P468" s="5"/>
      <c r="Q468" s="5"/>
      <c r="R468" s="9"/>
      <c r="S468" s="1" t="str">
        <f t="shared" si="100"/>
        <v/>
      </c>
      <c r="T468" s="1" t="str">
        <f t="shared" si="101"/>
        <v/>
      </c>
      <c r="U468" s="1" t="str">
        <f t="shared" si="102"/>
        <v/>
      </c>
      <c r="V468" s="1" t="str">
        <f t="shared" si="103"/>
        <v>SyndrRetard;</v>
      </c>
      <c r="W468" s="1" t="str">
        <f t="shared" si="104"/>
        <v/>
      </c>
      <c r="X468" s="1" t="str">
        <f t="shared" si="105"/>
        <v/>
      </c>
      <c r="Y468" s="1" t="str">
        <f t="shared" si="106"/>
        <v/>
      </c>
      <c r="Z468" s="1" t="str">
        <f t="shared" si="107"/>
        <v/>
      </c>
      <c r="AA468" s="1" t="str">
        <f t="shared" si="108"/>
        <v/>
      </c>
      <c r="AB468" s="1" t="str">
        <f t="shared" si="109"/>
        <v/>
      </c>
      <c r="AC468" s="1" t="str">
        <f t="shared" si="110"/>
        <v>Gene:NR2F1&amp;HGNC:7975&amp;OMIM:132890&amp;UserInfo:Bosch-Boonstra-Schaaf optic atrophy syndrome&amp;UserType:SyndrRetard;</v>
      </c>
      <c r="AD468" s="1" t="str">
        <f t="shared" si="111"/>
        <v>SyndrRetard;</v>
      </c>
    </row>
    <row r="469" spans="1:30" ht="12" customHeight="1" x14ac:dyDescent="0.2">
      <c r="A469" s="5" t="s">
        <v>1404</v>
      </c>
      <c r="B469" s="5"/>
      <c r="C469" s="5" t="s">
        <v>1405</v>
      </c>
      <c r="D469" s="6" t="str">
        <f t="shared" si="99"/>
        <v>Click HGNC</v>
      </c>
      <c r="E469" s="7">
        <v>164790</v>
      </c>
      <c r="F469" s="6" t="str">
        <f t="shared" si="98"/>
        <v>Click OMIM</v>
      </c>
      <c r="G469" s="7" t="s">
        <v>1406</v>
      </c>
      <c r="H469" s="5" t="s">
        <v>21</v>
      </c>
      <c r="I469" s="5"/>
      <c r="J469" s="5"/>
      <c r="K469" s="5"/>
      <c r="L469" s="5"/>
      <c r="M469" s="5"/>
      <c r="N469" s="5"/>
      <c r="O469" s="5"/>
      <c r="P469" s="5"/>
      <c r="Q469" s="5"/>
      <c r="R469" s="9"/>
      <c r="S469" s="1" t="str">
        <f t="shared" si="100"/>
        <v/>
      </c>
      <c r="T469" s="1" t="str">
        <f t="shared" si="101"/>
        <v/>
      </c>
      <c r="U469" s="1" t="str">
        <f t="shared" si="102"/>
        <v/>
      </c>
      <c r="V469" s="1" t="str">
        <f t="shared" si="103"/>
        <v/>
      </c>
      <c r="W469" s="1" t="str">
        <f t="shared" si="104"/>
        <v/>
      </c>
      <c r="X469" s="1" t="str">
        <f t="shared" si="105"/>
        <v/>
      </c>
      <c r="Y469" s="1" t="str">
        <f t="shared" si="106"/>
        <v/>
      </c>
      <c r="Z469" s="1" t="str">
        <f t="shared" si="107"/>
        <v/>
      </c>
      <c r="AA469" s="1" t="str">
        <f t="shared" si="108"/>
        <v/>
      </c>
      <c r="AB469" s="1" t="str">
        <f t="shared" si="109"/>
        <v/>
      </c>
      <c r="AC469" s="1" t="str">
        <f t="shared" si="110"/>
        <v>Gene:NRAS&amp;HGNC:7989&amp;OMIM:164790&amp;UserInfo:?RAS-associated autoimmune lymphoproliferative syndrome type IV, somatic ; Colorectal cancer, somatic ; Epidermal nevus, somatic ; Melanocytic nevus syndrome, congenital, somatic ; Neurocutaneous melanosis, somatic ; Noonan syndrome 6 ; Schimmelpenning-Feuerstein-Mims syndrome, somatic mosaic ; Thyroid carcinoma, follicular, somatic&amp;UserType:</v>
      </c>
      <c r="AD469" s="1" t="str">
        <f t="shared" si="111"/>
        <v/>
      </c>
    </row>
    <row r="470" spans="1:30" ht="12" customHeight="1" x14ac:dyDescent="0.2">
      <c r="A470" s="5" t="s">
        <v>1407</v>
      </c>
      <c r="B470" s="5"/>
      <c r="C470" s="5" t="s">
        <v>1408</v>
      </c>
      <c r="D470" s="6" t="str">
        <f t="shared" si="99"/>
        <v>Click HGNC</v>
      </c>
      <c r="E470" s="7">
        <v>600565</v>
      </c>
      <c r="F470" s="6" t="str">
        <f t="shared" si="98"/>
        <v>Click OMIM</v>
      </c>
      <c r="G470" s="7" t="s">
        <v>1409</v>
      </c>
      <c r="H470" s="5" t="s">
        <v>283</v>
      </c>
      <c r="I470" s="5"/>
      <c r="J470" s="5"/>
      <c r="K470" s="5" t="s">
        <v>22</v>
      </c>
      <c r="L470" s="5" t="s">
        <v>22</v>
      </c>
      <c r="M470" s="5"/>
      <c r="N470" s="5"/>
      <c r="O470" s="5"/>
      <c r="P470" s="5"/>
      <c r="Q470" s="5"/>
      <c r="R470" s="9"/>
      <c r="S470" s="1" t="str">
        <f t="shared" si="100"/>
        <v/>
      </c>
      <c r="T470" s="1" t="str">
        <f t="shared" si="101"/>
        <v/>
      </c>
      <c r="U470" s="1" t="str">
        <f t="shared" si="102"/>
        <v>NonSyndrRetard;</v>
      </c>
      <c r="V470" s="1" t="str">
        <f t="shared" si="103"/>
        <v>SyndrRetard;</v>
      </c>
      <c r="W470" s="1" t="str">
        <f t="shared" si="104"/>
        <v/>
      </c>
      <c r="X470" s="1" t="str">
        <f t="shared" si="105"/>
        <v/>
      </c>
      <c r="Y470" s="1" t="str">
        <f t="shared" si="106"/>
        <v/>
      </c>
      <c r="Z470" s="1" t="str">
        <f t="shared" si="107"/>
        <v/>
      </c>
      <c r="AA470" s="1" t="str">
        <f t="shared" si="108"/>
        <v/>
      </c>
      <c r="AB470" s="1" t="str">
        <f t="shared" si="109"/>
        <v/>
      </c>
      <c r="AC470" s="1" t="str">
        <f t="shared" si="110"/>
        <v>Gene:NRXN1&amp;HGNC:8008&amp;OMIM:600565&amp;UserInfo:Pitt-Hopkins-like syndrome 2 ; Schizophrenia, susceptibility to, 17&amp;UserType:NonSyndrRetard;SyndrRetard;</v>
      </c>
      <c r="AD470" s="1" t="str">
        <f t="shared" si="111"/>
        <v>NonSyndrRetard;SyndrRetard;</v>
      </c>
    </row>
    <row r="471" spans="1:30" ht="12" customHeight="1" x14ac:dyDescent="0.2">
      <c r="A471" s="12" t="s">
        <v>1410</v>
      </c>
      <c r="B471" s="12"/>
      <c r="C471" s="5" t="s">
        <v>1411</v>
      </c>
      <c r="D471" s="6" t="str">
        <f t="shared" si="99"/>
        <v>Click HGNC</v>
      </c>
      <c r="E471" s="7">
        <v>600566</v>
      </c>
      <c r="F471" s="6" t="str">
        <f t="shared" si="98"/>
        <v>Click OMIM</v>
      </c>
      <c r="G471" s="7" t="s">
        <v>20</v>
      </c>
      <c r="H471" s="5"/>
      <c r="I471" s="5"/>
      <c r="J471" s="5"/>
      <c r="K471" s="5" t="s">
        <v>22</v>
      </c>
      <c r="L471" s="5"/>
      <c r="M471" s="5"/>
      <c r="N471" s="5"/>
      <c r="O471" s="5"/>
      <c r="P471" s="5"/>
      <c r="Q471" s="5"/>
      <c r="R471" s="9"/>
      <c r="S471" s="1" t="str">
        <f t="shared" si="100"/>
        <v/>
      </c>
      <c r="T471" s="1" t="str">
        <f t="shared" si="101"/>
        <v/>
      </c>
      <c r="U471" s="1" t="str">
        <f t="shared" si="102"/>
        <v>NonSyndrRetard;</v>
      </c>
      <c r="V471" s="1" t="str">
        <f t="shared" si="103"/>
        <v/>
      </c>
      <c r="W471" s="1" t="str">
        <f t="shared" si="104"/>
        <v/>
      </c>
      <c r="X471" s="1" t="str">
        <f t="shared" si="105"/>
        <v/>
      </c>
      <c r="Y471" s="1" t="str">
        <f t="shared" si="106"/>
        <v/>
      </c>
      <c r="Z471" s="1" t="str">
        <f t="shared" si="107"/>
        <v/>
      </c>
      <c r="AA471" s="1" t="str">
        <f t="shared" si="108"/>
        <v/>
      </c>
      <c r="AB471" s="1" t="str">
        <f t="shared" si="109"/>
        <v/>
      </c>
      <c r="AC471" s="1" t="str">
        <f t="shared" si="110"/>
        <v>Gene:NRXN2&amp;HGNC:8009&amp;OMIM:600566&amp;UserInfo:No OMIM phenotype&amp;UserType:NonSyndrRetard;</v>
      </c>
      <c r="AD471" s="1" t="str">
        <f t="shared" si="111"/>
        <v>NonSyndrRetard;</v>
      </c>
    </row>
    <row r="472" spans="1:30" ht="12" customHeight="1" x14ac:dyDescent="0.2">
      <c r="A472" s="5" t="s">
        <v>1412</v>
      </c>
      <c r="B472" s="5"/>
      <c r="C472" s="5" t="s">
        <v>1413</v>
      </c>
      <c r="D472" s="6" t="str">
        <f t="shared" si="99"/>
        <v>Click HGNC</v>
      </c>
      <c r="E472" s="7">
        <v>606681</v>
      </c>
      <c r="F472" s="6" t="str">
        <f t="shared" si="98"/>
        <v>Click OMIM</v>
      </c>
      <c r="G472" s="7" t="s">
        <v>1414</v>
      </c>
      <c r="H472" s="5" t="s">
        <v>283</v>
      </c>
      <c r="I472" s="5"/>
      <c r="J472" s="5"/>
      <c r="K472" s="5" t="s">
        <v>22</v>
      </c>
      <c r="L472" s="5"/>
      <c r="M472" s="5"/>
      <c r="N472" s="5"/>
      <c r="O472" s="5"/>
      <c r="P472" s="5"/>
      <c r="Q472" s="5"/>
      <c r="R472" s="9"/>
      <c r="S472" s="1" t="str">
        <f t="shared" si="100"/>
        <v/>
      </c>
      <c r="T472" s="1" t="str">
        <f t="shared" si="101"/>
        <v/>
      </c>
      <c r="U472" s="1" t="str">
        <f t="shared" si="102"/>
        <v>NonSyndrRetard;</v>
      </c>
      <c r="V472" s="1" t="str">
        <f t="shared" si="103"/>
        <v/>
      </c>
      <c r="W472" s="1" t="str">
        <f t="shared" si="104"/>
        <v/>
      </c>
      <c r="X472" s="1" t="str">
        <f t="shared" si="105"/>
        <v/>
      </c>
      <c r="Y472" s="1" t="str">
        <f t="shared" si="106"/>
        <v/>
      </c>
      <c r="Z472" s="1" t="str">
        <f t="shared" si="107"/>
        <v/>
      </c>
      <c r="AA472" s="1" t="str">
        <f t="shared" si="108"/>
        <v/>
      </c>
      <c r="AB472" s="1" t="str">
        <f t="shared" si="109"/>
        <v/>
      </c>
      <c r="AC472" s="1" t="str">
        <f t="shared" si="110"/>
        <v>Gene:NSD1&amp;HGNC:14234&amp;OMIM:606681&amp;UserInfo:Beckwith-Wiedemann syndrome ; Leukemia, acute myeloid ; Sotos syndrome 1&amp;UserType:NonSyndrRetard;</v>
      </c>
      <c r="AD472" s="1" t="str">
        <f t="shared" si="111"/>
        <v>NonSyndrRetard;</v>
      </c>
    </row>
    <row r="473" spans="1:30" ht="12" customHeight="1" x14ac:dyDescent="0.2">
      <c r="A473" s="5" t="s">
        <v>1415</v>
      </c>
      <c r="B473" s="5"/>
      <c r="C473" s="5" t="s">
        <v>1416</v>
      </c>
      <c r="D473" s="6" t="str">
        <f t="shared" si="99"/>
        <v>Click HGNC</v>
      </c>
      <c r="E473" s="7">
        <v>300275</v>
      </c>
      <c r="F473" s="6" t="str">
        <f t="shared" si="98"/>
        <v>Click OMIM</v>
      </c>
      <c r="G473" s="7" t="s">
        <v>1417</v>
      </c>
      <c r="H473" s="5" t="s">
        <v>21</v>
      </c>
      <c r="I473" s="5"/>
      <c r="J473" s="5"/>
      <c r="K473" s="5"/>
      <c r="L473" s="5" t="s">
        <v>22</v>
      </c>
      <c r="M473" s="5" t="s">
        <v>22</v>
      </c>
      <c r="N473" s="5"/>
      <c r="O473" s="5"/>
      <c r="P473" s="5"/>
      <c r="Q473" s="5"/>
      <c r="R473" s="9"/>
      <c r="S473" s="1" t="str">
        <f t="shared" si="100"/>
        <v/>
      </c>
      <c r="T473" s="1" t="str">
        <f t="shared" si="101"/>
        <v/>
      </c>
      <c r="U473" s="1" t="str">
        <f t="shared" si="102"/>
        <v/>
      </c>
      <c r="V473" s="1" t="str">
        <f t="shared" si="103"/>
        <v>SyndrRetard;</v>
      </c>
      <c r="W473" s="1" t="str">
        <f t="shared" si="104"/>
        <v>RetardPlusCerebAbnorm;</v>
      </c>
      <c r="X473" s="1" t="str">
        <f t="shared" si="105"/>
        <v/>
      </c>
      <c r="Y473" s="1" t="str">
        <f t="shared" si="106"/>
        <v/>
      </c>
      <c r="Z473" s="1" t="str">
        <f t="shared" si="107"/>
        <v/>
      </c>
      <c r="AA473" s="1" t="str">
        <f t="shared" si="108"/>
        <v/>
      </c>
      <c r="AB473" s="1" t="str">
        <f t="shared" si="109"/>
        <v/>
      </c>
      <c r="AC473" s="1" t="str">
        <f t="shared" si="110"/>
        <v>Gene:NSDHL&amp;HGNC:13398&amp;OMIM:300275&amp;UserInfo:CHILD syndrome ; CK syndrome&amp;UserType:SyndrRetard;RetardPlusCerebAbnorm;</v>
      </c>
      <c r="AD473" s="1" t="str">
        <f t="shared" si="111"/>
        <v>SyndrRetard;RetardPlusCerebAbnorm;</v>
      </c>
    </row>
    <row r="474" spans="1:30" ht="12" customHeight="1" x14ac:dyDescent="0.2">
      <c r="A474" s="5" t="s">
        <v>1418</v>
      </c>
      <c r="B474" s="5"/>
      <c r="C474" s="5" t="s">
        <v>1419</v>
      </c>
      <c r="D474" s="6" t="str">
        <f t="shared" si="99"/>
        <v>Click HGNC</v>
      </c>
      <c r="E474" s="7">
        <v>610916</v>
      </c>
      <c r="F474" s="6" t="str">
        <f t="shared" si="98"/>
        <v>Click OMIM</v>
      </c>
      <c r="G474" s="7" t="s">
        <v>1420</v>
      </c>
      <c r="H474" s="5" t="s">
        <v>283</v>
      </c>
      <c r="I474" s="5"/>
      <c r="J474" s="5"/>
      <c r="K474" s="5" t="s">
        <v>22</v>
      </c>
      <c r="L474" s="5" t="s">
        <v>22</v>
      </c>
      <c r="M474" s="5"/>
      <c r="N474" s="5"/>
      <c r="O474" s="5"/>
      <c r="P474" s="5"/>
      <c r="Q474" s="5"/>
      <c r="R474" s="9"/>
      <c r="S474" s="1" t="str">
        <f t="shared" si="100"/>
        <v/>
      </c>
      <c r="T474" s="1" t="str">
        <f t="shared" si="101"/>
        <v/>
      </c>
      <c r="U474" s="1" t="str">
        <f t="shared" si="102"/>
        <v>NonSyndrRetard;</v>
      </c>
      <c r="V474" s="1" t="str">
        <f t="shared" si="103"/>
        <v>SyndrRetard;</v>
      </c>
      <c r="W474" s="1" t="str">
        <f t="shared" si="104"/>
        <v/>
      </c>
      <c r="X474" s="1" t="str">
        <f t="shared" si="105"/>
        <v/>
      </c>
      <c r="Y474" s="1" t="str">
        <f t="shared" si="106"/>
        <v/>
      </c>
      <c r="Z474" s="1" t="str">
        <f t="shared" si="107"/>
        <v/>
      </c>
      <c r="AA474" s="1" t="str">
        <f t="shared" si="108"/>
        <v/>
      </c>
      <c r="AB474" s="1" t="str">
        <f t="shared" si="109"/>
        <v/>
      </c>
      <c r="AC474" s="1" t="str">
        <f t="shared" si="110"/>
        <v>Gene:NSUN2&amp;HGNC:25994&amp;OMIM:610916&amp;UserInfo:Mental retardation, autosomal recessive 5&amp;UserType:NonSyndrRetard;SyndrRetard;</v>
      </c>
      <c r="AD474" s="1" t="str">
        <f t="shared" si="111"/>
        <v>NonSyndrRetard;SyndrRetard;</v>
      </c>
    </row>
    <row r="475" spans="1:30" ht="12" customHeight="1" x14ac:dyDescent="0.2">
      <c r="A475" s="5" t="s">
        <v>1421</v>
      </c>
      <c r="B475" s="5"/>
      <c r="C475" s="5" t="s">
        <v>1422</v>
      </c>
      <c r="D475" s="6" t="str">
        <f t="shared" si="99"/>
        <v>Click HGNC</v>
      </c>
      <c r="E475" s="7">
        <v>191315</v>
      </c>
      <c r="F475" s="6" t="str">
        <f t="shared" si="98"/>
        <v>Click OMIM</v>
      </c>
      <c r="G475" s="7" t="s">
        <v>1423</v>
      </c>
      <c r="H475" s="5" t="s">
        <v>21</v>
      </c>
      <c r="I475" s="5"/>
      <c r="J475" s="5"/>
      <c r="K475" s="5"/>
      <c r="L475" s="5" t="s">
        <v>22</v>
      </c>
      <c r="M475" s="5"/>
      <c r="N475" s="5"/>
      <c r="O475" s="5"/>
      <c r="P475" s="5"/>
      <c r="Q475" s="5"/>
      <c r="R475" s="9"/>
      <c r="S475" s="1" t="str">
        <f t="shared" si="100"/>
        <v/>
      </c>
      <c r="T475" s="1" t="str">
        <f t="shared" si="101"/>
        <v/>
      </c>
      <c r="U475" s="1" t="str">
        <f t="shared" si="102"/>
        <v/>
      </c>
      <c r="V475" s="1" t="str">
        <f t="shared" si="103"/>
        <v>SyndrRetard;</v>
      </c>
      <c r="W475" s="1" t="str">
        <f t="shared" si="104"/>
        <v/>
      </c>
      <c r="X475" s="1" t="str">
        <f t="shared" si="105"/>
        <v/>
      </c>
      <c r="Y475" s="1" t="str">
        <f t="shared" si="106"/>
        <v/>
      </c>
      <c r="Z475" s="1" t="str">
        <f t="shared" si="107"/>
        <v/>
      </c>
      <c r="AA475" s="1" t="str">
        <f t="shared" si="108"/>
        <v/>
      </c>
      <c r="AB475" s="1" t="str">
        <f t="shared" si="109"/>
        <v/>
      </c>
      <c r="AC475" s="1" t="str">
        <f t="shared" si="110"/>
        <v>Gene:NTRK1&amp;HGNC:8031&amp;OMIM:191315&amp;UserInfo:Insensitivity to pain, congenital, with anhidrosis ; Medullary thyroid carcinoma, familial&amp;UserType:SyndrRetard;</v>
      </c>
      <c r="AD475" s="1" t="str">
        <f t="shared" si="111"/>
        <v>SyndrRetard;</v>
      </c>
    </row>
    <row r="476" spans="1:30" ht="12" customHeight="1" x14ac:dyDescent="0.2">
      <c r="A476" s="12" t="s">
        <v>1424</v>
      </c>
      <c r="B476" s="12"/>
      <c r="C476" s="5" t="s">
        <v>1425</v>
      </c>
      <c r="D476" s="6" t="str">
        <f t="shared" si="99"/>
        <v>Click HGNC</v>
      </c>
      <c r="E476" s="7">
        <v>610991</v>
      </c>
      <c r="F476" s="6" t="str">
        <f t="shared" si="98"/>
        <v>Click OMIM</v>
      </c>
      <c r="G476" s="7" t="s">
        <v>1426</v>
      </c>
      <c r="H476" s="5"/>
      <c r="I476" s="5"/>
      <c r="J476" s="5"/>
      <c r="K476" s="5"/>
      <c r="L476" s="5"/>
      <c r="M476" s="5"/>
      <c r="N476" s="5"/>
      <c r="O476" s="5"/>
      <c r="P476" s="5" t="s">
        <v>22</v>
      </c>
      <c r="Q476" s="5"/>
      <c r="R476" s="9"/>
      <c r="S476" s="1" t="str">
        <f t="shared" si="100"/>
        <v/>
      </c>
      <c r="T476" s="1" t="str">
        <f t="shared" si="101"/>
        <v/>
      </c>
      <c r="U476" s="1" t="str">
        <f t="shared" si="102"/>
        <v/>
      </c>
      <c r="V476" s="1" t="str">
        <f t="shared" si="103"/>
        <v/>
      </c>
      <c r="W476" s="1" t="str">
        <f t="shared" si="104"/>
        <v/>
      </c>
      <c r="X476" s="1" t="str">
        <f t="shared" si="105"/>
        <v/>
      </c>
      <c r="Y476" s="1" t="str">
        <f t="shared" si="106"/>
        <v/>
      </c>
      <c r="Z476" s="1" t="str">
        <f t="shared" si="107"/>
        <v>NonRetardButSyndr;</v>
      </c>
      <c r="AA476" s="1" t="str">
        <f t="shared" si="108"/>
        <v/>
      </c>
      <c r="AB476" s="1" t="str">
        <f t="shared" si="109"/>
        <v/>
      </c>
      <c r="AC476" s="1" t="str">
        <f t="shared" si="110"/>
        <v>Gene:OBSL1&amp;HGNC:29092&amp;OMIM:610991&amp;UserInfo:3-M syndrome 2&amp;UserType:NonRetardButSyndr;</v>
      </c>
      <c r="AD476" s="1" t="str">
        <f t="shared" si="111"/>
        <v>NonRetardButSyndr;</v>
      </c>
    </row>
    <row r="477" spans="1:30" ht="12" customHeight="1" x14ac:dyDescent="0.2">
      <c r="A477" s="5" t="s">
        <v>1427</v>
      </c>
      <c r="B477" s="5"/>
      <c r="C477" s="5" t="s">
        <v>1428</v>
      </c>
      <c r="D477" s="6" t="str">
        <f t="shared" si="99"/>
        <v>Click HGNC</v>
      </c>
      <c r="E477" s="7">
        <v>602876</v>
      </c>
      <c r="F477" s="6" t="str">
        <f t="shared" si="98"/>
        <v>Click OMIM</v>
      </c>
      <c r="G477" s="7" t="s">
        <v>1429</v>
      </c>
      <c r="H477" s="5" t="s">
        <v>21</v>
      </c>
      <c r="I477" s="5"/>
      <c r="J477" s="5"/>
      <c r="K477" s="5"/>
      <c r="L477" s="5" t="s">
        <v>22</v>
      </c>
      <c r="M477" s="5" t="s">
        <v>22</v>
      </c>
      <c r="N477" s="5"/>
      <c r="O477" s="5"/>
      <c r="P477" s="5"/>
      <c r="Q477" s="5"/>
      <c r="R477" s="9"/>
      <c r="S477" s="1" t="str">
        <f t="shared" si="100"/>
        <v/>
      </c>
      <c r="T477" s="1" t="str">
        <f t="shared" si="101"/>
        <v/>
      </c>
      <c r="U477" s="1" t="str">
        <f t="shared" si="102"/>
        <v/>
      </c>
      <c r="V477" s="1" t="str">
        <f t="shared" si="103"/>
        <v>SyndrRetard;</v>
      </c>
      <c r="W477" s="1" t="str">
        <f t="shared" si="104"/>
        <v>RetardPlusCerebAbnorm;</v>
      </c>
      <c r="X477" s="1" t="str">
        <f t="shared" si="105"/>
        <v/>
      </c>
      <c r="Y477" s="1" t="str">
        <f t="shared" si="106"/>
        <v/>
      </c>
      <c r="Z477" s="1" t="str">
        <f t="shared" si="107"/>
        <v/>
      </c>
      <c r="AA477" s="1" t="str">
        <f t="shared" si="108"/>
        <v/>
      </c>
      <c r="AB477" s="1" t="str">
        <f t="shared" si="109"/>
        <v/>
      </c>
      <c r="AC477" s="1" t="str">
        <f t="shared" si="110"/>
        <v>Gene:OCLN&amp;HGNC:8104&amp;OMIM:602876&amp;UserInfo:Band-like calcification with simplified gyration and polymicrogyria&amp;UserType:SyndrRetard;RetardPlusCerebAbnorm;</v>
      </c>
      <c r="AD477" s="1" t="str">
        <f t="shared" si="111"/>
        <v>SyndrRetard;RetardPlusCerebAbnorm;</v>
      </c>
    </row>
    <row r="478" spans="1:30" ht="12" customHeight="1" x14ac:dyDescent="0.2">
      <c r="A478" s="5" t="s">
        <v>1430</v>
      </c>
      <c r="B478" s="5"/>
      <c r="C478" s="5" t="s">
        <v>1431</v>
      </c>
      <c r="D478" s="6" t="str">
        <f t="shared" si="99"/>
        <v>Click HGNC</v>
      </c>
      <c r="E478" s="7">
        <v>300535</v>
      </c>
      <c r="F478" s="6" t="str">
        <f t="shared" si="98"/>
        <v>Click OMIM</v>
      </c>
      <c r="G478" s="7" t="s">
        <v>1432</v>
      </c>
      <c r="H478" s="5" t="s">
        <v>21</v>
      </c>
      <c r="I478" s="5"/>
      <c r="J478" s="5"/>
      <c r="K478" s="5"/>
      <c r="L478" s="5" t="s">
        <v>22</v>
      </c>
      <c r="M478" s="5" t="s">
        <v>22</v>
      </c>
      <c r="N478" s="5"/>
      <c r="O478" s="5"/>
      <c r="P478" s="5" t="s">
        <v>22</v>
      </c>
      <c r="Q478" s="5"/>
      <c r="R478" s="9"/>
      <c r="S478" s="1" t="str">
        <f t="shared" si="100"/>
        <v/>
      </c>
      <c r="T478" s="1" t="str">
        <f t="shared" si="101"/>
        <v/>
      </c>
      <c r="U478" s="1" t="str">
        <f t="shared" si="102"/>
        <v/>
      </c>
      <c r="V478" s="1" t="str">
        <f t="shared" si="103"/>
        <v>SyndrRetard;</v>
      </c>
      <c r="W478" s="1" t="str">
        <f t="shared" si="104"/>
        <v>RetardPlusCerebAbnorm;</v>
      </c>
      <c r="X478" s="1" t="str">
        <f t="shared" si="105"/>
        <v/>
      </c>
      <c r="Y478" s="1" t="str">
        <f t="shared" si="106"/>
        <v/>
      </c>
      <c r="Z478" s="1" t="str">
        <f t="shared" si="107"/>
        <v>NonRetardButSyndr;</v>
      </c>
      <c r="AA478" s="1" t="str">
        <f t="shared" si="108"/>
        <v/>
      </c>
      <c r="AB478" s="1" t="str">
        <f t="shared" si="109"/>
        <v/>
      </c>
      <c r="AC478" s="1" t="str">
        <f t="shared" si="110"/>
        <v>Gene:OCRL&amp;HGNC:8108&amp;OMIM:300535&amp;UserInfo:Dent disease 2 ; Lowe syndrome&amp;UserType:SyndrRetard;RetardPlusCerebAbnorm;NonRetardButSyndr;</v>
      </c>
      <c r="AD478" s="1" t="str">
        <f t="shared" si="111"/>
        <v>SyndrRetard;RetardPlusCerebAbnorm;NonRetardButSyndr;</v>
      </c>
    </row>
    <row r="479" spans="1:30" ht="12" customHeight="1" x14ac:dyDescent="0.2">
      <c r="A479" s="5" t="s">
        <v>1433</v>
      </c>
      <c r="B479" s="5"/>
      <c r="C479" s="5" t="s">
        <v>1434</v>
      </c>
      <c r="D479" s="6" t="str">
        <f t="shared" si="99"/>
        <v>Click HGNC</v>
      </c>
      <c r="E479" s="7">
        <v>300170</v>
      </c>
      <c r="F479" s="6" t="str">
        <f t="shared" si="98"/>
        <v>Click OMIM</v>
      </c>
      <c r="G479" s="7" t="s">
        <v>1435</v>
      </c>
      <c r="H479" s="5" t="s">
        <v>21</v>
      </c>
      <c r="I479" s="5"/>
      <c r="J479" s="5"/>
      <c r="K479" s="5"/>
      <c r="L479" s="5" t="s">
        <v>22</v>
      </c>
      <c r="M479" s="5" t="s">
        <v>22</v>
      </c>
      <c r="N479" s="5"/>
      <c r="O479" s="5"/>
      <c r="P479" s="5"/>
      <c r="Q479" s="5"/>
      <c r="R479" s="9"/>
      <c r="S479" s="1" t="str">
        <f t="shared" si="100"/>
        <v/>
      </c>
      <c r="T479" s="1" t="str">
        <f t="shared" si="101"/>
        <v/>
      </c>
      <c r="U479" s="1" t="str">
        <f t="shared" si="102"/>
        <v/>
      </c>
      <c r="V479" s="1" t="str">
        <f t="shared" si="103"/>
        <v>SyndrRetard;</v>
      </c>
      <c r="W479" s="1" t="str">
        <f t="shared" si="104"/>
        <v>RetardPlusCerebAbnorm;</v>
      </c>
      <c r="X479" s="1" t="str">
        <f t="shared" si="105"/>
        <v/>
      </c>
      <c r="Y479" s="1" t="str">
        <f t="shared" si="106"/>
        <v/>
      </c>
      <c r="Z479" s="1" t="str">
        <f t="shared" si="107"/>
        <v/>
      </c>
      <c r="AA479" s="1" t="str">
        <f t="shared" si="108"/>
        <v/>
      </c>
      <c r="AB479" s="1" t="str">
        <f t="shared" si="109"/>
        <v/>
      </c>
      <c r="AC479" s="1" t="str">
        <f t="shared" si="110"/>
        <v>Gene:OFD1&amp;HGNC:2567&amp;OMIM:300170&amp;UserInfo:?Retinitis pigmentosa 23 ; Joubert syndrome 10 ; Orofaciodigital syndrome I ; Simpson-Golabi-Behmel syndrome, type 2&amp;UserType:SyndrRetard;RetardPlusCerebAbnorm;</v>
      </c>
      <c r="AD479" s="1" t="str">
        <f t="shared" si="111"/>
        <v>SyndrRetard;RetardPlusCerebAbnorm;</v>
      </c>
    </row>
    <row r="480" spans="1:30" ht="12" customHeight="1" x14ac:dyDescent="0.2">
      <c r="A480" s="5" t="s">
        <v>1436</v>
      </c>
      <c r="B480" s="5"/>
      <c r="C480" s="5" t="s">
        <v>1437</v>
      </c>
      <c r="D480" s="6" t="str">
        <f t="shared" si="99"/>
        <v>Click HGNC</v>
      </c>
      <c r="E480" s="7">
        <v>300127</v>
      </c>
      <c r="F480" s="6" t="str">
        <f t="shared" si="98"/>
        <v>Click OMIM</v>
      </c>
      <c r="G480" s="7" t="s">
        <v>1438</v>
      </c>
      <c r="H480" s="5" t="s">
        <v>21</v>
      </c>
      <c r="I480" s="5"/>
      <c r="J480" s="5"/>
      <c r="K480" s="5"/>
      <c r="L480" s="5" t="s">
        <v>22</v>
      </c>
      <c r="M480" s="5" t="s">
        <v>22</v>
      </c>
      <c r="N480" s="5"/>
      <c r="O480" s="5"/>
      <c r="P480" s="5"/>
      <c r="Q480" s="5"/>
      <c r="R480" s="9"/>
      <c r="S480" s="1" t="str">
        <f t="shared" si="100"/>
        <v/>
      </c>
      <c r="T480" s="1" t="str">
        <f t="shared" si="101"/>
        <v/>
      </c>
      <c r="U480" s="1" t="str">
        <f t="shared" si="102"/>
        <v/>
      </c>
      <c r="V480" s="1" t="str">
        <f t="shared" si="103"/>
        <v>SyndrRetard;</v>
      </c>
      <c r="W480" s="1" t="str">
        <f t="shared" si="104"/>
        <v>RetardPlusCerebAbnorm;</v>
      </c>
      <c r="X480" s="1" t="str">
        <f t="shared" si="105"/>
        <v/>
      </c>
      <c r="Y480" s="1" t="str">
        <f t="shared" si="106"/>
        <v/>
      </c>
      <c r="Z480" s="1" t="str">
        <f t="shared" si="107"/>
        <v/>
      </c>
      <c r="AA480" s="1" t="str">
        <f t="shared" si="108"/>
        <v/>
      </c>
      <c r="AB480" s="1" t="str">
        <f t="shared" si="109"/>
        <v/>
      </c>
      <c r="AC480" s="1" t="str">
        <f t="shared" si="110"/>
        <v>Gene:OPHN1&amp;HGNC:8148&amp;OMIM:300127&amp;UserInfo:Mental retardation, X-linked, with cerebellar hypoplasia and distinctive facial appearance&amp;UserType:SyndrRetard;RetardPlusCerebAbnorm;</v>
      </c>
      <c r="AD480" s="1" t="str">
        <f t="shared" si="111"/>
        <v>SyndrRetard;RetardPlusCerebAbnorm;</v>
      </c>
    </row>
    <row r="481" spans="1:30" ht="12" customHeight="1" x14ac:dyDescent="0.2">
      <c r="A481" s="5" t="s">
        <v>1439</v>
      </c>
      <c r="B481" s="5"/>
      <c r="C481" s="5" t="s">
        <v>1440</v>
      </c>
      <c r="D481" s="6" t="str">
        <f t="shared" si="99"/>
        <v>Click HGNC</v>
      </c>
      <c r="E481" s="7">
        <v>601902</v>
      </c>
      <c r="F481" s="6" t="str">
        <f t="shared" si="98"/>
        <v>Click OMIM</v>
      </c>
      <c r="G481" s="7" t="s">
        <v>1441</v>
      </c>
      <c r="H481" s="5" t="s">
        <v>21</v>
      </c>
      <c r="I481" s="5"/>
      <c r="J481" s="5"/>
      <c r="K481" s="5"/>
      <c r="L481" s="5" t="s">
        <v>22</v>
      </c>
      <c r="M481" s="5"/>
      <c r="N481" s="5"/>
      <c r="O481" s="5"/>
      <c r="P481" s="5"/>
      <c r="Q481" s="5"/>
      <c r="R481" s="9"/>
      <c r="S481" s="1" t="str">
        <f t="shared" si="100"/>
        <v/>
      </c>
      <c r="T481" s="1" t="str">
        <f t="shared" si="101"/>
        <v/>
      </c>
      <c r="U481" s="1" t="str">
        <f t="shared" si="102"/>
        <v/>
      </c>
      <c r="V481" s="1" t="str">
        <f t="shared" si="103"/>
        <v>SyndrRetard;</v>
      </c>
      <c r="W481" s="1" t="str">
        <f t="shared" si="104"/>
        <v/>
      </c>
      <c r="X481" s="1" t="str">
        <f t="shared" si="105"/>
        <v/>
      </c>
      <c r="Y481" s="1" t="str">
        <f t="shared" si="106"/>
        <v/>
      </c>
      <c r="Z481" s="1" t="str">
        <f t="shared" si="107"/>
        <v/>
      </c>
      <c r="AA481" s="1" t="str">
        <f t="shared" si="108"/>
        <v/>
      </c>
      <c r="AB481" s="1" t="str">
        <f t="shared" si="109"/>
        <v/>
      </c>
      <c r="AC481" s="1" t="str">
        <f t="shared" si="110"/>
        <v>Gene:ORC1&amp;HGNC:8487&amp;OMIM:601902&amp;UserInfo:Meier-Gorlin syndrome 1&amp;UserType:SyndrRetard;</v>
      </c>
      <c r="AD481" s="1" t="str">
        <f t="shared" si="111"/>
        <v>SyndrRetard;</v>
      </c>
    </row>
    <row r="482" spans="1:30" ht="12" customHeight="1" x14ac:dyDescent="0.2">
      <c r="A482" s="5" t="s">
        <v>1442</v>
      </c>
      <c r="B482" s="5"/>
      <c r="C482" s="5" t="s">
        <v>1443</v>
      </c>
      <c r="D482" s="6" t="str">
        <f t="shared" si="99"/>
        <v>Click HGNC</v>
      </c>
      <c r="E482" s="7">
        <v>603056</v>
      </c>
      <c r="F482" s="6" t="str">
        <f t="shared" si="98"/>
        <v>Click OMIM</v>
      </c>
      <c r="G482" s="7" t="s">
        <v>1444</v>
      </c>
      <c r="H482" s="5"/>
      <c r="I482" s="5"/>
      <c r="J482" s="5"/>
      <c r="K482" s="5"/>
      <c r="L482" s="5" t="s">
        <v>22</v>
      </c>
      <c r="M482" s="5"/>
      <c r="N482" s="5"/>
      <c r="O482" s="5"/>
      <c r="P482" s="5"/>
      <c r="Q482" s="5"/>
      <c r="R482" s="9"/>
      <c r="S482" s="1" t="str">
        <f t="shared" si="100"/>
        <v/>
      </c>
      <c r="T482" s="1" t="str">
        <f t="shared" si="101"/>
        <v/>
      </c>
      <c r="U482" s="1" t="str">
        <f t="shared" si="102"/>
        <v/>
      </c>
      <c r="V482" s="1" t="str">
        <f t="shared" si="103"/>
        <v>SyndrRetard;</v>
      </c>
      <c r="W482" s="1" t="str">
        <f t="shared" si="104"/>
        <v/>
      </c>
      <c r="X482" s="1" t="str">
        <f t="shared" si="105"/>
        <v/>
      </c>
      <c r="Y482" s="1" t="str">
        <f t="shared" si="106"/>
        <v/>
      </c>
      <c r="Z482" s="1" t="str">
        <f t="shared" si="107"/>
        <v/>
      </c>
      <c r="AA482" s="1" t="str">
        <f t="shared" si="108"/>
        <v/>
      </c>
      <c r="AB482" s="1" t="str">
        <f t="shared" si="109"/>
        <v/>
      </c>
      <c r="AC482" s="1" t="str">
        <f t="shared" si="110"/>
        <v>Gene:ORC4&amp;HGNC:8490&amp;OMIM:603056&amp;UserInfo:Meier-Gorlin syndrome 2&amp;UserType:SyndrRetard;</v>
      </c>
      <c r="AD482" s="1" t="str">
        <f t="shared" si="111"/>
        <v>SyndrRetard;</v>
      </c>
    </row>
    <row r="483" spans="1:30" ht="12" customHeight="1" x14ac:dyDescent="0.2">
      <c r="A483" s="5" t="s">
        <v>1445</v>
      </c>
      <c r="B483" s="5"/>
      <c r="C483" s="5" t="s">
        <v>1446</v>
      </c>
      <c r="D483" s="6" t="str">
        <f t="shared" si="99"/>
        <v>Click HGNC</v>
      </c>
      <c r="E483" s="7">
        <v>607213</v>
      </c>
      <c r="F483" s="6" t="str">
        <f t="shared" si="98"/>
        <v>Click OMIM</v>
      </c>
      <c r="G483" s="7" t="s">
        <v>1447</v>
      </c>
      <c r="H483" s="5"/>
      <c r="I483" s="5"/>
      <c r="J483" s="5"/>
      <c r="K483" s="5"/>
      <c r="L483" s="5" t="s">
        <v>22</v>
      </c>
      <c r="M483" s="5"/>
      <c r="N483" s="5"/>
      <c r="O483" s="5"/>
      <c r="P483" s="5"/>
      <c r="Q483" s="5"/>
      <c r="R483" s="9"/>
      <c r="S483" s="1" t="str">
        <f t="shared" si="100"/>
        <v/>
      </c>
      <c r="T483" s="1" t="str">
        <f t="shared" si="101"/>
        <v/>
      </c>
      <c r="U483" s="1" t="str">
        <f t="shared" si="102"/>
        <v/>
      </c>
      <c r="V483" s="1" t="str">
        <f t="shared" si="103"/>
        <v>SyndrRetard;</v>
      </c>
      <c r="W483" s="1" t="str">
        <f t="shared" si="104"/>
        <v/>
      </c>
      <c r="X483" s="1" t="str">
        <f t="shared" si="105"/>
        <v/>
      </c>
      <c r="Y483" s="1" t="str">
        <f t="shared" si="106"/>
        <v/>
      </c>
      <c r="Z483" s="1" t="str">
        <f t="shared" si="107"/>
        <v/>
      </c>
      <c r="AA483" s="1" t="str">
        <f t="shared" si="108"/>
        <v/>
      </c>
      <c r="AB483" s="1" t="str">
        <f t="shared" si="109"/>
        <v/>
      </c>
      <c r="AC483" s="1" t="str">
        <f t="shared" si="110"/>
        <v>Gene:ORC6&amp;HGNC:17151&amp;OMIM:607213&amp;UserInfo:Meier-Gorlin syndrome 3&amp;UserType:SyndrRetard;</v>
      </c>
      <c r="AD483" s="1" t="str">
        <f t="shared" si="111"/>
        <v>SyndrRetard;</v>
      </c>
    </row>
    <row r="484" spans="1:30" ht="12" customHeight="1" x14ac:dyDescent="0.2">
      <c r="A484" s="5" t="s">
        <v>1448</v>
      </c>
      <c r="B484" s="5"/>
      <c r="C484" s="5" t="s">
        <v>1449</v>
      </c>
      <c r="D484" s="6" t="str">
        <f t="shared" si="99"/>
        <v>Click HGNC</v>
      </c>
      <c r="E484" s="7">
        <v>300461</v>
      </c>
      <c r="F484" s="6" t="str">
        <f t="shared" si="98"/>
        <v>Click OMIM</v>
      </c>
      <c r="G484" s="7" t="s">
        <v>1450</v>
      </c>
      <c r="H484" s="5" t="s">
        <v>21</v>
      </c>
      <c r="I484" s="5"/>
      <c r="J484" s="5"/>
      <c r="K484" s="8" t="s">
        <v>29</v>
      </c>
      <c r="L484" s="5"/>
      <c r="M484" s="5"/>
      <c r="N484" s="8" t="s">
        <v>29</v>
      </c>
      <c r="O484" s="5" t="s">
        <v>22</v>
      </c>
      <c r="P484" s="5"/>
      <c r="Q484" s="5"/>
      <c r="R484" s="9"/>
      <c r="S484" s="1" t="str">
        <f t="shared" si="100"/>
        <v/>
      </c>
      <c r="T484" s="1" t="str">
        <f t="shared" si="101"/>
        <v/>
      </c>
      <c r="U484" s="1" t="str">
        <f t="shared" si="102"/>
        <v>NonSyndrRetard;</v>
      </c>
      <c r="V484" s="1" t="str">
        <f t="shared" si="103"/>
        <v/>
      </c>
      <c r="W484" s="1" t="str">
        <f t="shared" si="104"/>
        <v/>
      </c>
      <c r="X484" s="1" t="str">
        <f t="shared" si="105"/>
        <v>Encephalo;</v>
      </c>
      <c r="Y484" s="1" t="str">
        <f t="shared" si="106"/>
        <v>Metabolism;</v>
      </c>
      <c r="Z484" s="1" t="str">
        <f t="shared" si="107"/>
        <v/>
      </c>
      <c r="AA484" s="1" t="str">
        <f t="shared" si="108"/>
        <v/>
      </c>
      <c r="AB484" s="1" t="str">
        <f t="shared" si="109"/>
        <v/>
      </c>
      <c r="AC484" s="1" t="str">
        <f t="shared" si="110"/>
        <v>Gene:OTC&amp;HGNC:8512&amp;OMIM:300461&amp;UserInfo:Ornithine transcarbamylase deficiency&amp;UserType:NonSyndrRetard;Encephalo;Metabolism;</v>
      </c>
      <c r="AD484" s="1" t="str">
        <f t="shared" si="111"/>
        <v>NonSyndrRetard;Encephalo;Metabolism;</v>
      </c>
    </row>
    <row r="485" spans="1:30" ht="12" customHeight="1" x14ac:dyDescent="0.2">
      <c r="A485" s="5" t="s">
        <v>1451</v>
      </c>
      <c r="B485" s="5"/>
      <c r="C485" s="5" t="s">
        <v>1452</v>
      </c>
      <c r="D485" s="6" t="str">
        <f t="shared" si="99"/>
        <v>Click HGNC</v>
      </c>
      <c r="E485" s="7">
        <v>607492</v>
      </c>
      <c r="F485" s="6" t="str">
        <f t="shared" si="98"/>
        <v>Click OMIM</v>
      </c>
      <c r="G485" s="7" t="s">
        <v>1453</v>
      </c>
      <c r="H485" s="5" t="s">
        <v>21</v>
      </c>
      <c r="I485" s="5"/>
      <c r="J485" s="5"/>
      <c r="K485" s="5"/>
      <c r="L485" s="5" t="s">
        <v>22</v>
      </c>
      <c r="M485" s="5"/>
      <c r="N485" s="5"/>
      <c r="O485" s="5"/>
      <c r="P485" s="5"/>
      <c r="Q485" s="5"/>
      <c r="R485" s="9"/>
      <c r="S485" s="1" t="str">
        <f t="shared" si="100"/>
        <v/>
      </c>
      <c r="T485" s="1" t="str">
        <f t="shared" si="101"/>
        <v/>
      </c>
      <c r="U485" s="1" t="str">
        <f t="shared" si="102"/>
        <v/>
      </c>
      <c r="V485" s="1" t="str">
        <f t="shared" si="103"/>
        <v>SyndrRetard;</v>
      </c>
      <c r="W485" s="1" t="str">
        <f t="shared" si="104"/>
        <v/>
      </c>
      <c r="X485" s="1" t="str">
        <f t="shared" si="105"/>
        <v/>
      </c>
      <c r="Y485" s="1" t="str">
        <f t="shared" si="106"/>
        <v/>
      </c>
      <c r="Z485" s="1" t="str">
        <f t="shared" si="107"/>
        <v/>
      </c>
      <c r="AA485" s="1" t="str">
        <f t="shared" si="108"/>
        <v/>
      </c>
      <c r="AB485" s="1" t="str">
        <f t="shared" si="109"/>
        <v/>
      </c>
      <c r="AC485" s="1" t="str">
        <f t="shared" si="110"/>
        <v>Gene:PACS1&amp;HGNC:30032&amp;OMIM:607492&amp;UserInfo:Schuss-Hoeijmakers sydnrome&amp;UserType:SyndrRetard;</v>
      </c>
      <c r="AD485" s="1" t="str">
        <f t="shared" si="111"/>
        <v>SyndrRetard;</v>
      </c>
    </row>
    <row r="486" spans="1:30" ht="12" customHeight="1" x14ac:dyDescent="0.2">
      <c r="A486" s="5" t="s">
        <v>1454</v>
      </c>
      <c r="B486" s="5"/>
      <c r="C486" s="5" t="s">
        <v>1455</v>
      </c>
      <c r="D486" s="6" t="str">
        <f t="shared" si="99"/>
        <v>Click HGNC</v>
      </c>
      <c r="E486" s="7">
        <v>601545</v>
      </c>
      <c r="F486" s="6" t="str">
        <f t="shared" si="98"/>
        <v>Click OMIM</v>
      </c>
      <c r="G486" s="7" t="s">
        <v>1456</v>
      </c>
      <c r="H486" s="5" t="s">
        <v>283</v>
      </c>
      <c r="I486" s="5"/>
      <c r="J486" s="5"/>
      <c r="K486" s="5"/>
      <c r="L486" s="5" t="s">
        <v>22</v>
      </c>
      <c r="M486" s="5" t="s">
        <v>22</v>
      </c>
      <c r="N486" s="5"/>
      <c r="O486" s="5"/>
      <c r="P486" s="5"/>
      <c r="Q486" s="5"/>
      <c r="R486" s="9"/>
      <c r="S486" s="1" t="str">
        <f t="shared" si="100"/>
        <v/>
      </c>
      <c r="T486" s="1" t="str">
        <f t="shared" si="101"/>
        <v/>
      </c>
      <c r="U486" s="1" t="str">
        <f t="shared" si="102"/>
        <v/>
      </c>
      <c r="V486" s="1" t="str">
        <f t="shared" si="103"/>
        <v>SyndrRetard;</v>
      </c>
      <c r="W486" s="1" t="str">
        <f t="shared" si="104"/>
        <v>RetardPlusCerebAbnorm;</v>
      </c>
      <c r="X486" s="1" t="str">
        <f t="shared" si="105"/>
        <v/>
      </c>
      <c r="Y486" s="1" t="str">
        <f t="shared" si="106"/>
        <v/>
      </c>
      <c r="Z486" s="1" t="str">
        <f t="shared" si="107"/>
        <v/>
      </c>
      <c r="AA486" s="1" t="str">
        <f t="shared" si="108"/>
        <v/>
      </c>
      <c r="AB486" s="1" t="str">
        <f t="shared" si="109"/>
        <v/>
      </c>
      <c r="AC486" s="1" t="str">
        <f t="shared" si="110"/>
        <v>Gene:PAFAH1B1&amp;HGNC:8574&amp;OMIM:601545&amp;UserInfo:Lissencephaly 1 ; Subcortical laminar heterotopia&amp;UserType:SyndrRetard;RetardPlusCerebAbnorm;</v>
      </c>
      <c r="AD486" s="1" t="str">
        <f t="shared" si="111"/>
        <v>SyndrRetard;RetardPlusCerebAbnorm;</v>
      </c>
    </row>
    <row r="487" spans="1:30" ht="12" customHeight="1" x14ac:dyDescent="0.2">
      <c r="A487" s="5" t="s">
        <v>1457</v>
      </c>
      <c r="B487" s="5"/>
      <c r="C487" s="5" t="s">
        <v>1458</v>
      </c>
      <c r="D487" s="6" t="str">
        <f t="shared" si="99"/>
        <v>Click HGNC</v>
      </c>
      <c r="E487" s="7">
        <v>612349</v>
      </c>
      <c r="F487" s="6" t="str">
        <f t="shared" si="98"/>
        <v>Click OMIM</v>
      </c>
      <c r="G487" s="7" t="s">
        <v>1459</v>
      </c>
      <c r="H487" s="5" t="s">
        <v>283</v>
      </c>
      <c r="I487" s="5"/>
      <c r="J487" s="5"/>
      <c r="K487" s="8" t="s">
        <v>29</v>
      </c>
      <c r="L487" s="5"/>
      <c r="M487" s="5"/>
      <c r="N487" s="5"/>
      <c r="O487" s="5" t="s">
        <v>22</v>
      </c>
      <c r="P487" s="5"/>
      <c r="Q487" s="5"/>
      <c r="R487" s="9"/>
      <c r="S487" s="1" t="str">
        <f t="shared" si="100"/>
        <v/>
      </c>
      <c r="T487" s="1" t="str">
        <f t="shared" si="101"/>
        <v/>
      </c>
      <c r="U487" s="1" t="str">
        <f t="shared" si="102"/>
        <v>NonSyndrRetard;</v>
      </c>
      <c r="V487" s="1" t="str">
        <f t="shared" si="103"/>
        <v/>
      </c>
      <c r="W487" s="1" t="str">
        <f t="shared" si="104"/>
        <v/>
      </c>
      <c r="X487" s="1" t="str">
        <f t="shared" si="105"/>
        <v/>
      </c>
      <c r="Y487" s="1" t="str">
        <f t="shared" si="106"/>
        <v>Metabolism;</v>
      </c>
      <c r="Z487" s="1" t="str">
        <f t="shared" si="107"/>
        <v/>
      </c>
      <c r="AA487" s="1" t="str">
        <f t="shared" si="108"/>
        <v/>
      </c>
      <c r="AB487" s="1" t="str">
        <f t="shared" si="109"/>
        <v/>
      </c>
      <c r="AC487" s="1" t="str">
        <f t="shared" si="110"/>
        <v>Gene:PAH&amp;HGNC:8582&amp;OMIM:612349&amp;UserInfo:Phenylketonuria ; [Hyperphenylalaninemia, non-PKU mild]&amp;UserType:NonSyndrRetard;Metabolism;</v>
      </c>
      <c r="AD487" s="1" t="str">
        <f t="shared" si="111"/>
        <v>NonSyndrRetard;Metabolism;</v>
      </c>
    </row>
    <row r="488" spans="1:30" ht="12" customHeight="1" x14ac:dyDescent="0.2">
      <c r="A488" s="5" t="s">
        <v>1460</v>
      </c>
      <c r="B488" s="5"/>
      <c r="C488" s="5" t="s">
        <v>1461</v>
      </c>
      <c r="D488" s="6" t="str">
        <f t="shared" si="99"/>
        <v>Click HGNC</v>
      </c>
      <c r="E488" s="7">
        <v>300142</v>
      </c>
      <c r="F488" s="6" t="str">
        <f t="shared" si="98"/>
        <v>Click OMIM</v>
      </c>
      <c r="G488" s="7" t="s">
        <v>1462</v>
      </c>
      <c r="H488" s="5" t="s">
        <v>21</v>
      </c>
      <c r="I488" s="5"/>
      <c r="J488" s="5"/>
      <c r="K488" s="5" t="s">
        <v>22</v>
      </c>
      <c r="L488" s="5"/>
      <c r="M488" s="5"/>
      <c r="N488" s="5"/>
      <c r="O488" s="5"/>
      <c r="P488" s="5"/>
      <c r="Q488" s="5"/>
      <c r="R488" s="9"/>
      <c r="S488" s="1" t="str">
        <f t="shared" si="100"/>
        <v/>
      </c>
      <c r="T488" s="1" t="str">
        <f t="shared" si="101"/>
        <v/>
      </c>
      <c r="U488" s="1" t="str">
        <f t="shared" si="102"/>
        <v>NonSyndrRetard;</v>
      </c>
      <c r="V488" s="1" t="str">
        <f t="shared" si="103"/>
        <v/>
      </c>
      <c r="W488" s="1" t="str">
        <f t="shared" si="104"/>
        <v/>
      </c>
      <c r="X488" s="1" t="str">
        <f t="shared" si="105"/>
        <v/>
      </c>
      <c r="Y488" s="1" t="str">
        <f t="shared" si="106"/>
        <v/>
      </c>
      <c r="Z488" s="1" t="str">
        <f t="shared" si="107"/>
        <v/>
      </c>
      <c r="AA488" s="1" t="str">
        <f t="shared" si="108"/>
        <v/>
      </c>
      <c r="AB488" s="1" t="str">
        <f t="shared" si="109"/>
        <v/>
      </c>
      <c r="AC488" s="1" t="str">
        <f t="shared" si="110"/>
        <v>Gene:PAK3&amp;HGNC:8592&amp;OMIM:300142&amp;UserInfo:Mental retardation, X-linked 30/47&amp;UserType:NonSyndrRetard;</v>
      </c>
      <c r="AD488" s="1" t="str">
        <f t="shared" si="111"/>
        <v>NonSyndrRetard;</v>
      </c>
    </row>
    <row r="489" spans="1:30" ht="12" customHeight="1" x14ac:dyDescent="0.2">
      <c r="A489" s="5" t="s">
        <v>1463</v>
      </c>
      <c r="B489" s="5"/>
      <c r="C489" s="5" t="s">
        <v>1464</v>
      </c>
      <c r="D489" s="6" t="str">
        <f t="shared" si="99"/>
        <v>Click HGNC</v>
      </c>
      <c r="E489" s="7">
        <v>606157</v>
      </c>
      <c r="F489" s="6" t="str">
        <f t="shared" si="98"/>
        <v>Click OMIM</v>
      </c>
      <c r="G489" s="7" t="s">
        <v>1465</v>
      </c>
      <c r="H489" s="5" t="s">
        <v>21</v>
      </c>
      <c r="I489" s="5"/>
      <c r="J489" s="5"/>
      <c r="K489" s="5"/>
      <c r="L489" s="5" t="s">
        <v>22</v>
      </c>
      <c r="M489" s="5" t="s">
        <v>22</v>
      </c>
      <c r="N489" s="8" t="s">
        <v>29</v>
      </c>
      <c r="O489" s="5" t="s">
        <v>22</v>
      </c>
      <c r="P489" s="5"/>
      <c r="Q489" s="5"/>
      <c r="R489" s="9" t="s">
        <v>22</v>
      </c>
      <c r="S489" s="1" t="str">
        <f t="shared" si="100"/>
        <v/>
      </c>
      <c r="T489" s="1" t="str">
        <f t="shared" si="101"/>
        <v/>
      </c>
      <c r="U489" s="1" t="str">
        <f t="shared" si="102"/>
        <v/>
      </c>
      <c r="V489" s="1" t="str">
        <f t="shared" si="103"/>
        <v>SyndrRetard;</v>
      </c>
      <c r="W489" s="1" t="str">
        <f t="shared" si="104"/>
        <v>RetardPlusCerebAbnorm;</v>
      </c>
      <c r="X489" s="1" t="str">
        <f t="shared" si="105"/>
        <v>Encephalo;</v>
      </c>
      <c r="Y489" s="1" t="str">
        <f t="shared" si="106"/>
        <v>Metabolism;</v>
      </c>
      <c r="Z489" s="1" t="str">
        <f t="shared" si="107"/>
        <v/>
      </c>
      <c r="AA489" s="1" t="str">
        <f t="shared" si="108"/>
        <v/>
      </c>
      <c r="AB489" s="1" t="str">
        <f t="shared" si="109"/>
        <v>Neuro;</v>
      </c>
      <c r="AC489" s="1" t="str">
        <f t="shared" si="110"/>
        <v>Gene:PANK2&amp;HGNC:15894&amp;OMIM:606157&amp;UserInfo:HARP syndrome ; Neurodegeneration with brain iron accumulation 1&amp;UserType:SyndrRetard;RetardPlusCerebAbnorm;Encephalo;Metabolism;Neuro;</v>
      </c>
      <c r="AD489" s="1" t="str">
        <f t="shared" si="111"/>
        <v>SyndrRetard;RetardPlusCerebAbnorm;Encephalo;Metabolism;Neuro;</v>
      </c>
    </row>
    <row r="490" spans="1:30" ht="12" customHeight="1" x14ac:dyDescent="0.2">
      <c r="A490" s="12" t="s">
        <v>1466</v>
      </c>
      <c r="B490" s="12"/>
      <c r="C490" s="5" t="s">
        <v>1467</v>
      </c>
      <c r="D490" s="6" t="str">
        <f t="shared" si="99"/>
        <v>Click HGNC</v>
      </c>
      <c r="E490" s="7">
        <v>603005</v>
      </c>
      <c r="F490" s="6" t="str">
        <f t="shared" si="98"/>
        <v>Click OMIM</v>
      </c>
      <c r="G490" s="7" t="s">
        <v>1468</v>
      </c>
      <c r="H490" s="5"/>
      <c r="I490" s="5"/>
      <c r="J490" s="5"/>
      <c r="K490" s="5"/>
      <c r="L490" s="5"/>
      <c r="M490" s="5"/>
      <c r="N490" s="5"/>
      <c r="O490" s="5"/>
      <c r="P490" s="5" t="s">
        <v>22</v>
      </c>
      <c r="Q490" s="5"/>
      <c r="R490" s="9"/>
      <c r="S490" s="1" t="str">
        <f t="shared" si="100"/>
        <v/>
      </c>
      <c r="T490" s="1" t="str">
        <f t="shared" si="101"/>
        <v/>
      </c>
      <c r="U490" s="1" t="str">
        <f t="shared" si="102"/>
        <v/>
      </c>
      <c r="V490" s="1" t="str">
        <f t="shared" si="103"/>
        <v/>
      </c>
      <c r="W490" s="1" t="str">
        <f t="shared" si="104"/>
        <v/>
      </c>
      <c r="X490" s="1" t="str">
        <f t="shared" si="105"/>
        <v/>
      </c>
      <c r="Y490" s="1" t="str">
        <f t="shared" si="106"/>
        <v/>
      </c>
      <c r="Z490" s="1" t="str">
        <f t="shared" si="107"/>
        <v>NonRetardButSyndr;</v>
      </c>
      <c r="AA490" s="1" t="str">
        <f t="shared" si="108"/>
        <v/>
      </c>
      <c r="AB490" s="1" t="str">
        <f t="shared" si="109"/>
        <v/>
      </c>
      <c r="AC490" s="1" t="str">
        <f t="shared" si="110"/>
        <v>Gene:PAPSS2&amp;HGNC:8604&amp;OMIM:603005&amp;UserInfo:Brachyolmia 4 with mild epiphyseal and metaphyseal changes&amp;UserType:NonRetardButSyndr;</v>
      </c>
      <c r="AD490" s="1" t="str">
        <f t="shared" si="111"/>
        <v>NonRetardButSyndr;</v>
      </c>
    </row>
    <row r="491" spans="1:30" ht="12" customHeight="1" x14ac:dyDescent="0.2">
      <c r="A491" s="5" t="s">
        <v>1469</v>
      </c>
      <c r="B491" s="5"/>
      <c r="C491" s="5" t="s">
        <v>1470</v>
      </c>
      <c r="D491" s="6" t="str">
        <f t="shared" si="99"/>
        <v>Click HGNC</v>
      </c>
      <c r="E491" s="7">
        <v>167411</v>
      </c>
      <c r="F491" s="6" t="str">
        <f t="shared" si="98"/>
        <v>Click OMIM</v>
      </c>
      <c r="G491" s="7" t="s">
        <v>1471</v>
      </c>
      <c r="H491" s="5" t="s">
        <v>21</v>
      </c>
      <c r="I491" s="5"/>
      <c r="J491" s="5"/>
      <c r="K491" s="5"/>
      <c r="L491" s="5" t="s">
        <v>22</v>
      </c>
      <c r="M491" s="5"/>
      <c r="N491" s="5"/>
      <c r="O491" s="5"/>
      <c r="P491" s="5"/>
      <c r="Q491" s="5"/>
      <c r="R491" s="9"/>
      <c r="S491" s="1" t="str">
        <f t="shared" si="100"/>
        <v/>
      </c>
      <c r="T491" s="1" t="str">
        <f t="shared" si="101"/>
        <v/>
      </c>
      <c r="U491" s="1" t="str">
        <f t="shared" si="102"/>
        <v/>
      </c>
      <c r="V491" s="1" t="str">
        <f t="shared" si="103"/>
        <v>SyndrRetard;</v>
      </c>
      <c r="W491" s="1" t="str">
        <f t="shared" si="104"/>
        <v/>
      </c>
      <c r="X491" s="1" t="str">
        <f t="shared" si="105"/>
        <v/>
      </c>
      <c r="Y491" s="1" t="str">
        <f t="shared" si="106"/>
        <v/>
      </c>
      <c r="Z491" s="1" t="str">
        <f t="shared" si="107"/>
        <v/>
      </c>
      <c r="AA491" s="1" t="str">
        <f t="shared" si="108"/>
        <v/>
      </c>
      <c r="AB491" s="1" t="str">
        <f t="shared" si="109"/>
        <v/>
      </c>
      <c r="AC491" s="1" t="str">
        <f t="shared" si="110"/>
        <v>Gene:PAX1&amp;HGNC:8615&amp;OMIM:167411&amp;UserInfo:?Otofaciocervical syndrome 2&amp;UserType:SyndrRetard;</v>
      </c>
      <c r="AD491" s="1" t="str">
        <f t="shared" si="111"/>
        <v>SyndrRetard;</v>
      </c>
    </row>
    <row r="492" spans="1:30" ht="12" customHeight="1" x14ac:dyDescent="0.2">
      <c r="A492" s="12" t="s">
        <v>1472</v>
      </c>
      <c r="B492" s="12"/>
      <c r="C492" s="5" t="s">
        <v>1473</v>
      </c>
      <c r="D492" s="6" t="str">
        <f t="shared" si="99"/>
        <v>Click HGNC</v>
      </c>
      <c r="E492" s="7">
        <v>167409</v>
      </c>
      <c r="F492" s="6" t="str">
        <f t="shared" si="98"/>
        <v>Click OMIM</v>
      </c>
      <c r="G492" s="7" t="s">
        <v>1474</v>
      </c>
      <c r="H492" s="5"/>
      <c r="I492" s="5"/>
      <c r="J492" s="5"/>
      <c r="K492" s="5"/>
      <c r="L492" s="5" t="s">
        <v>22</v>
      </c>
      <c r="M492" s="5"/>
      <c r="N492" s="5"/>
      <c r="O492" s="5"/>
      <c r="P492" s="5" t="s">
        <v>22</v>
      </c>
      <c r="Q492" s="5"/>
      <c r="R492" s="9"/>
      <c r="S492" s="1" t="str">
        <f t="shared" si="100"/>
        <v/>
      </c>
      <c r="T492" s="1" t="str">
        <f t="shared" si="101"/>
        <v/>
      </c>
      <c r="U492" s="1" t="str">
        <f t="shared" si="102"/>
        <v/>
      </c>
      <c r="V492" s="1" t="str">
        <f t="shared" si="103"/>
        <v>SyndrRetard;</v>
      </c>
      <c r="W492" s="1" t="str">
        <f t="shared" si="104"/>
        <v/>
      </c>
      <c r="X492" s="1" t="str">
        <f t="shared" si="105"/>
        <v/>
      </c>
      <c r="Y492" s="1" t="str">
        <f t="shared" si="106"/>
        <v/>
      </c>
      <c r="Z492" s="1" t="str">
        <f t="shared" si="107"/>
        <v>NonRetardButSyndr;</v>
      </c>
      <c r="AA492" s="1" t="str">
        <f t="shared" si="108"/>
        <v/>
      </c>
      <c r="AB492" s="1" t="str">
        <f t="shared" si="109"/>
        <v/>
      </c>
      <c r="AC492" s="1" t="str">
        <f t="shared" si="110"/>
        <v>Gene:PAX2&amp;HGNC:8616&amp;OMIM:167409&amp;UserInfo:Glomerulosclerosis, focal segmental, 7 ; Papillorenal syndrome&amp;UserType:SyndrRetard;NonRetardButSyndr;</v>
      </c>
      <c r="AD492" s="1" t="str">
        <f t="shared" si="111"/>
        <v>SyndrRetard;NonRetardButSyndr;</v>
      </c>
    </row>
    <row r="493" spans="1:30" ht="12" customHeight="1" x14ac:dyDescent="0.2">
      <c r="A493" s="12" t="s">
        <v>1475</v>
      </c>
      <c r="B493" s="12"/>
      <c r="C493" s="5" t="s">
        <v>1476</v>
      </c>
      <c r="D493" s="6" t="str">
        <f t="shared" si="99"/>
        <v>Click HGNC</v>
      </c>
      <c r="E493" s="7">
        <v>606597</v>
      </c>
      <c r="F493" s="6" t="str">
        <f t="shared" si="98"/>
        <v>Click OMIM</v>
      </c>
      <c r="G493" s="7" t="s">
        <v>1477</v>
      </c>
      <c r="H493" s="5"/>
      <c r="I493" s="5"/>
      <c r="J493" s="5"/>
      <c r="K493" s="5"/>
      <c r="L493" s="5"/>
      <c r="M493" s="5"/>
      <c r="N493" s="5"/>
      <c r="O493" s="5"/>
      <c r="P493" s="5" t="s">
        <v>22</v>
      </c>
      <c r="Q493" s="5"/>
      <c r="R493" s="9"/>
      <c r="S493" s="1" t="str">
        <f t="shared" si="100"/>
        <v/>
      </c>
      <c r="T493" s="1" t="str">
        <f t="shared" si="101"/>
        <v/>
      </c>
      <c r="U493" s="1" t="str">
        <f t="shared" si="102"/>
        <v/>
      </c>
      <c r="V493" s="1" t="str">
        <f t="shared" si="103"/>
        <v/>
      </c>
      <c r="W493" s="1" t="str">
        <f t="shared" si="104"/>
        <v/>
      </c>
      <c r="X493" s="1" t="str">
        <f t="shared" si="105"/>
        <v/>
      </c>
      <c r="Y493" s="1" t="str">
        <f t="shared" si="106"/>
        <v/>
      </c>
      <c r="Z493" s="1" t="str">
        <f t="shared" si="107"/>
        <v>NonRetardButSyndr;</v>
      </c>
      <c r="AA493" s="1" t="str">
        <f t="shared" si="108"/>
        <v/>
      </c>
      <c r="AB493" s="1" t="str">
        <f t="shared" si="109"/>
        <v/>
      </c>
      <c r="AC493" s="1" t="str">
        <f t="shared" si="110"/>
        <v>Gene:PAX3&amp;HGNC:8617&amp;OMIM:606597&amp;UserInfo:Craniofacial-deafness-hand syndrome ; Rhabdomyosarcoma 2, alveolar ; Waardenburg syndrome, type 1 ; Waardenburg syndrome, type 3&amp;UserType:NonRetardButSyndr;</v>
      </c>
      <c r="AD493" s="1" t="str">
        <f t="shared" si="111"/>
        <v>NonRetardButSyndr;</v>
      </c>
    </row>
    <row r="494" spans="1:30" ht="12" customHeight="1" x14ac:dyDescent="0.2">
      <c r="A494" s="5" t="s">
        <v>1478</v>
      </c>
      <c r="B494" s="13"/>
      <c r="C494" s="5" t="s">
        <v>1479</v>
      </c>
      <c r="D494" s="6" t="str">
        <f t="shared" si="99"/>
        <v>Click HGNC</v>
      </c>
      <c r="E494" s="7">
        <v>607108</v>
      </c>
      <c r="F494" s="6" t="str">
        <f t="shared" si="98"/>
        <v>Click OMIM</v>
      </c>
      <c r="G494" s="7" t="s">
        <v>1480</v>
      </c>
      <c r="H494" s="5"/>
      <c r="I494" s="5"/>
      <c r="J494" s="5"/>
      <c r="K494" s="5"/>
      <c r="L494" s="5"/>
      <c r="M494" s="5"/>
      <c r="N494" s="5"/>
      <c r="O494" s="5"/>
      <c r="P494" s="5" t="s">
        <v>22</v>
      </c>
      <c r="Q494" s="5"/>
      <c r="R494" s="5" t="s">
        <v>22</v>
      </c>
      <c r="S494" s="1" t="str">
        <f t="shared" si="100"/>
        <v/>
      </c>
      <c r="T494" s="1" t="str">
        <f t="shared" si="101"/>
        <v/>
      </c>
      <c r="U494" s="1" t="str">
        <f t="shared" si="102"/>
        <v/>
      </c>
      <c r="V494" s="1" t="str">
        <f t="shared" si="103"/>
        <v/>
      </c>
      <c r="W494" s="1" t="str">
        <f t="shared" si="104"/>
        <v/>
      </c>
      <c r="X494" s="1" t="str">
        <f t="shared" si="105"/>
        <v/>
      </c>
      <c r="Y494" s="1" t="str">
        <f t="shared" si="106"/>
        <v/>
      </c>
      <c r="Z494" s="1" t="str">
        <f t="shared" si="107"/>
        <v>NonRetardButSyndr;</v>
      </c>
      <c r="AA494" s="1" t="str">
        <f t="shared" si="108"/>
        <v/>
      </c>
      <c r="AB494" s="1" t="str">
        <f t="shared" si="109"/>
        <v>Neuro;</v>
      </c>
      <c r="AC494" s="1" t="str">
        <f t="shared" si="110"/>
        <v>Gene:PAX6&amp;HGNC:8620&amp;OMIM:607108&amp;UserInfo:?Morning glory disc anomaly ; Aniridia ; Cataract with late-onset corneal dystrophy ; Coloboma of optic nerve ; Coloboma, ocular ; Foveal hypoplasia 1 ; Keratitis ; Optic nerve hypoplasia ; Peters anomaly&amp;UserType:NonRetardButSyndr;Neuro;</v>
      </c>
      <c r="AD494" s="1" t="str">
        <f t="shared" si="111"/>
        <v>NonRetardButSyndr;Neuro;</v>
      </c>
    </row>
    <row r="495" spans="1:30" ht="12" customHeight="1" x14ac:dyDescent="0.2">
      <c r="A495" s="5" t="s">
        <v>1481</v>
      </c>
      <c r="B495" s="5"/>
      <c r="C495" s="5" t="s">
        <v>1482</v>
      </c>
      <c r="D495" s="6" t="str">
        <f t="shared" si="99"/>
        <v>Click HGNC</v>
      </c>
      <c r="E495" s="7">
        <v>167415</v>
      </c>
      <c r="F495" s="6" t="str">
        <f t="shared" si="98"/>
        <v>Click OMIM</v>
      </c>
      <c r="G495" s="7" t="s">
        <v>1483</v>
      </c>
      <c r="H495" s="5" t="s">
        <v>21</v>
      </c>
      <c r="I495" s="5"/>
      <c r="J495" s="5"/>
      <c r="K495" s="5"/>
      <c r="L495" s="5"/>
      <c r="M495" s="5"/>
      <c r="N495" s="5"/>
      <c r="O495" s="5"/>
      <c r="P495" s="5" t="s">
        <v>22</v>
      </c>
      <c r="Q495" s="5"/>
      <c r="R495" s="9"/>
      <c r="S495" s="1" t="str">
        <f t="shared" si="100"/>
        <v/>
      </c>
      <c r="T495" s="1" t="str">
        <f t="shared" si="101"/>
        <v/>
      </c>
      <c r="U495" s="1" t="str">
        <f t="shared" si="102"/>
        <v/>
      </c>
      <c r="V495" s="1" t="str">
        <f t="shared" si="103"/>
        <v/>
      </c>
      <c r="W495" s="1" t="str">
        <f t="shared" si="104"/>
        <v/>
      </c>
      <c r="X495" s="1" t="str">
        <f t="shared" si="105"/>
        <v/>
      </c>
      <c r="Y495" s="1" t="str">
        <f t="shared" si="106"/>
        <v/>
      </c>
      <c r="Z495" s="1" t="str">
        <f t="shared" si="107"/>
        <v>NonRetardButSyndr;</v>
      </c>
      <c r="AA495" s="1" t="str">
        <f t="shared" si="108"/>
        <v/>
      </c>
      <c r="AB495" s="1" t="str">
        <f t="shared" si="109"/>
        <v/>
      </c>
      <c r="AC495" s="1" t="str">
        <f t="shared" si="110"/>
        <v>Gene:PAX8&amp;HGNC:8622&amp;OMIM:167415&amp;UserInfo:Hypothyroidism, congenital, due to thyroid dysgenesis or hypoplasia&amp;UserType:NonRetardButSyndr;</v>
      </c>
      <c r="AD495" s="1" t="str">
        <f t="shared" si="111"/>
        <v>NonRetardButSyndr;</v>
      </c>
    </row>
    <row r="496" spans="1:30" ht="12" customHeight="1" x14ac:dyDescent="0.2">
      <c r="A496" s="5" t="s">
        <v>1484</v>
      </c>
      <c r="B496" s="5"/>
      <c r="C496" s="5" t="s">
        <v>1485</v>
      </c>
      <c r="D496" s="6" t="str">
        <f t="shared" si="99"/>
        <v>Click HGNC</v>
      </c>
      <c r="E496" s="7">
        <v>608786</v>
      </c>
      <c r="F496" s="6" t="str">
        <f t="shared" si="98"/>
        <v>Click OMIM</v>
      </c>
      <c r="G496" s="7" t="s">
        <v>1486</v>
      </c>
      <c r="H496" s="5" t="s">
        <v>21</v>
      </c>
      <c r="I496" s="5"/>
      <c r="J496" s="5"/>
      <c r="K496" s="8" t="s">
        <v>29</v>
      </c>
      <c r="L496" s="8" t="s">
        <v>29</v>
      </c>
      <c r="M496" s="8" t="s">
        <v>29</v>
      </c>
      <c r="N496" s="8" t="s">
        <v>29</v>
      </c>
      <c r="O496" s="5" t="s">
        <v>22</v>
      </c>
      <c r="P496" s="5"/>
      <c r="Q496" s="5"/>
      <c r="R496" s="9"/>
      <c r="S496" s="1" t="str">
        <f t="shared" si="100"/>
        <v/>
      </c>
      <c r="T496" s="1" t="str">
        <f t="shared" si="101"/>
        <v/>
      </c>
      <c r="U496" s="1" t="str">
        <f t="shared" si="102"/>
        <v>NonSyndrRetard;</v>
      </c>
      <c r="V496" s="1" t="str">
        <f t="shared" si="103"/>
        <v>SyndrRetard;</v>
      </c>
      <c r="W496" s="1" t="str">
        <f t="shared" si="104"/>
        <v>RetardPlusCerebAbnorm;</v>
      </c>
      <c r="X496" s="1" t="str">
        <f t="shared" si="105"/>
        <v>Encephalo;</v>
      </c>
      <c r="Y496" s="1" t="str">
        <f t="shared" si="106"/>
        <v>Metabolism;</v>
      </c>
      <c r="Z496" s="1" t="str">
        <f t="shared" si="107"/>
        <v/>
      </c>
      <c r="AA496" s="1" t="str">
        <f t="shared" si="108"/>
        <v/>
      </c>
      <c r="AB496" s="1" t="str">
        <f t="shared" si="109"/>
        <v/>
      </c>
      <c r="AC496" s="1" t="str">
        <f t="shared" si="110"/>
        <v>Gene:PC&amp;HGNC:8636&amp;OMIM:608786&amp;UserInfo:Pyruvate carboxylase deficiency&amp;UserType:NonSyndrRetard;SyndrRetard;RetardPlusCerebAbnorm;Encephalo;Metabolism;</v>
      </c>
      <c r="AD496" s="1" t="str">
        <f t="shared" si="111"/>
        <v>NonSyndrRetard;SyndrRetard;RetardPlusCerebAbnorm;Encephalo;Metabolism;</v>
      </c>
    </row>
    <row r="497" spans="1:30" ht="12" customHeight="1" x14ac:dyDescent="0.2">
      <c r="A497" s="5" t="s">
        <v>1487</v>
      </c>
      <c r="B497" s="5"/>
      <c r="C497" s="5" t="s">
        <v>1488</v>
      </c>
      <c r="D497" s="6" t="str">
        <f t="shared" si="99"/>
        <v>Click HGNC</v>
      </c>
      <c r="E497" s="7">
        <v>300460</v>
      </c>
      <c r="F497" s="6" t="str">
        <f t="shared" si="98"/>
        <v>Click OMIM</v>
      </c>
      <c r="G497" s="7" t="s">
        <v>1489</v>
      </c>
      <c r="H497" s="5" t="s">
        <v>211</v>
      </c>
      <c r="I497" s="5"/>
      <c r="J497" s="5"/>
      <c r="K497" s="5" t="s">
        <v>22</v>
      </c>
      <c r="L497" s="5" t="s">
        <v>22</v>
      </c>
      <c r="M497" s="5"/>
      <c r="N497" s="5" t="s">
        <v>22</v>
      </c>
      <c r="O497" s="5"/>
      <c r="P497" s="5"/>
      <c r="Q497" s="5"/>
      <c r="R497" s="9"/>
      <c r="S497" s="1" t="str">
        <f t="shared" si="100"/>
        <v/>
      </c>
      <c r="T497" s="1" t="str">
        <f t="shared" si="101"/>
        <v/>
      </c>
      <c r="U497" s="1" t="str">
        <f t="shared" si="102"/>
        <v>NonSyndrRetard;</v>
      </c>
      <c r="V497" s="1" t="str">
        <f t="shared" si="103"/>
        <v>SyndrRetard;</v>
      </c>
      <c r="W497" s="1" t="str">
        <f t="shared" si="104"/>
        <v/>
      </c>
      <c r="X497" s="1" t="str">
        <f t="shared" si="105"/>
        <v>Encephalo;</v>
      </c>
      <c r="Y497" s="1" t="str">
        <f t="shared" si="106"/>
        <v/>
      </c>
      <c r="Z497" s="1" t="str">
        <f t="shared" si="107"/>
        <v/>
      </c>
      <c r="AA497" s="1" t="str">
        <f t="shared" si="108"/>
        <v/>
      </c>
      <c r="AB497" s="1" t="str">
        <f t="shared" si="109"/>
        <v/>
      </c>
      <c r="AC497" s="1" t="str">
        <f t="shared" si="110"/>
        <v>Gene:PCDH19&amp;HGNC:14270&amp;OMIM:300460&amp;UserInfo:Epileptic encephalopathy, early infantile, 9&amp;UserType:NonSyndrRetard;SyndrRetard;Encephalo;</v>
      </c>
      <c r="AD497" s="1" t="str">
        <f t="shared" si="111"/>
        <v>NonSyndrRetard;SyndrRetard;Encephalo;</v>
      </c>
    </row>
    <row r="498" spans="1:30" ht="12" customHeight="1" x14ac:dyDescent="0.2">
      <c r="A498" s="5" t="s">
        <v>1490</v>
      </c>
      <c r="B498" s="5"/>
      <c r="C498" s="5" t="s">
        <v>1491</v>
      </c>
      <c r="D498" s="6" t="str">
        <f t="shared" si="99"/>
        <v>Click HGNC</v>
      </c>
      <c r="E498" s="7">
        <v>600346</v>
      </c>
      <c r="F498" s="6" t="str">
        <f t="shared" si="98"/>
        <v>Click OMIM</v>
      </c>
      <c r="G498" s="7" t="s">
        <v>20</v>
      </c>
      <c r="H498" s="5" t="s">
        <v>21</v>
      </c>
      <c r="I498" s="5"/>
      <c r="J498" s="5"/>
      <c r="K498" s="5"/>
      <c r="L498" s="5" t="s">
        <v>177</v>
      </c>
      <c r="M498" s="5"/>
      <c r="N498" s="5"/>
      <c r="O498" s="5"/>
      <c r="P498" s="5"/>
      <c r="Q498" s="5"/>
      <c r="R498" s="9"/>
      <c r="S498" s="1" t="str">
        <f t="shared" si="100"/>
        <v/>
      </c>
      <c r="T498" s="1" t="str">
        <f t="shared" si="101"/>
        <v/>
      </c>
      <c r="U498" s="1" t="str">
        <f t="shared" si="102"/>
        <v/>
      </c>
      <c r="V498" s="1" t="str">
        <f t="shared" si="103"/>
        <v/>
      </c>
      <c r="W498" s="1" t="str">
        <f t="shared" si="104"/>
        <v/>
      </c>
      <c r="X498" s="1" t="str">
        <f t="shared" si="105"/>
        <v/>
      </c>
      <c r="Y498" s="1" t="str">
        <f t="shared" si="106"/>
        <v/>
      </c>
      <c r="Z498" s="1" t="str">
        <f t="shared" si="107"/>
        <v/>
      </c>
      <c r="AA498" s="1" t="str">
        <f t="shared" si="108"/>
        <v/>
      </c>
      <c r="AB498" s="1" t="str">
        <f t="shared" si="109"/>
        <v/>
      </c>
      <c r="AC498" s="1" t="str">
        <f t="shared" si="110"/>
        <v>Gene:PCGF2&amp;HGNC:12929&amp;OMIM:600346&amp;UserInfo:No OMIM phenotype&amp;UserType:</v>
      </c>
      <c r="AD498" s="1" t="str">
        <f t="shared" si="111"/>
        <v/>
      </c>
    </row>
    <row r="499" spans="1:30" ht="12" customHeight="1" x14ac:dyDescent="0.2">
      <c r="A499" s="5" t="s">
        <v>1492</v>
      </c>
      <c r="B499" s="5"/>
      <c r="C499" s="5" t="s">
        <v>1493</v>
      </c>
      <c r="D499" s="6" t="str">
        <f t="shared" si="99"/>
        <v>Click HGNC</v>
      </c>
      <c r="E499" s="7">
        <v>605925</v>
      </c>
      <c r="F499" s="6" t="str">
        <f t="shared" si="98"/>
        <v>Click OMIM</v>
      </c>
      <c r="G499" s="7" t="s">
        <v>1494</v>
      </c>
      <c r="H499" s="5" t="s">
        <v>21</v>
      </c>
      <c r="I499" s="5"/>
      <c r="J499" s="5"/>
      <c r="K499" s="5"/>
      <c r="L499" s="5" t="s">
        <v>22</v>
      </c>
      <c r="M499" s="5"/>
      <c r="N499" s="5"/>
      <c r="O499" s="5"/>
      <c r="P499" s="5"/>
      <c r="Q499" s="5"/>
      <c r="R499" s="9"/>
      <c r="S499" s="1" t="str">
        <f t="shared" si="100"/>
        <v/>
      </c>
      <c r="T499" s="1" t="str">
        <f t="shared" si="101"/>
        <v/>
      </c>
      <c r="U499" s="1" t="str">
        <f t="shared" si="102"/>
        <v/>
      </c>
      <c r="V499" s="1" t="str">
        <f t="shared" si="103"/>
        <v>SyndrRetard;</v>
      </c>
      <c r="W499" s="1" t="str">
        <f t="shared" si="104"/>
        <v/>
      </c>
      <c r="X499" s="1" t="str">
        <f t="shared" si="105"/>
        <v/>
      </c>
      <c r="Y499" s="1" t="str">
        <f t="shared" si="106"/>
        <v/>
      </c>
      <c r="Z499" s="1" t="str">
        <f t="shared" si="107"/>
        <v/>
      </c>
      <c r="AA499" s="1" t="str">
        <f t="shared" si="108"/>
        <v/>
      </c>
      <c r="AB499" s="1" t="str">
        <f t="shared" si="109"/>
        <v/>
      </c>
      <c r="AC499" s="1" t="str">
        <f t="shared" si="110"/>
        <v>Gene:PCNT&amp;HGNC:16068&amp;OMIM:605925&amp;UserInfo:Microcephalic osteodysplastic primordial dwarfism, type II&amp;UserType:SyndrRetard;</v>
      </c>
      <c r="AD499" s="1" t="str">
        <f t="shared" si="111"/>
        <v>SyndrRetard;</v>
      </c>
    </row>
    <row r="500" spans="1:30" ht="12" customHeight="1" x14ac:dyDescent="0.2">
      <c r="A500" s="5" t="s">
        <v>1495</v>
      </c>
      <c r="B500" s="5"/>
      <c r="C500" s="5" t="s">
        <v>1496</v>
      </c>
      <c r="D500" s="6" t="str">
        <f t="shared" si="99"/>
        <v>Click HGNC</v>
      </c>
      <c r="E500" s="7">
        <v>600129</v>
      </c>
      <c r="F500" s="6" t="str">
        <f t="shared" si="98"/>
        <v>Click OMIM</v>
      </c>
      <c r="G500" s="7" t="s">
        <v>1497</v>
      </c>
      <c r="H500" s="5" t="s">
        <v>283</v>
      </c>
      <c r="I500" s="5"/>
      <c r="J500" s="5"/>
      <c r="K500" s="5" t="s">
        <v>22</v>
      </c>
      <c r="L500" s="5"/>
      <c r="M500" s="5"/>
      <c r="N500" s="5"/>
      <c r="O500" s="5"/>
      <c r="P500" s="5" t="s">
        <v>22</v>
      </c>
      <c r="Q500" s="5"/>
      <c r="R500" s="9"/>
      <c r="S500" s="1" t="str">
        <f t="shared" si="100"/>
        <v/>
      </c>
      <c r="T500" s="1" t="str">
        <f t="shared" si="101"/>
        <v/>
      </c>
      <c r="U500" s="1" t="str">
        <f t="shared" si="102"/>
        <v>NonSyndrRetard;</v>
      </c>
      <c r="V500" s="1" t="str">
        <f t="shared" si="103"/>
        <v/>
      </c>
      <c r="W500" s="1" t="str">
        <f t="shared" si="104"/>
        <v/>
      </c>
      <c r="X500" s="1" t="str">
        <f t="shared" si="105"/>
        <v/>
      </c>
      <c r="Y500" s="1" t="str">
        <f t="shared" si="106"/>
        <v/>
      </c>
      <c r="Z500" s="1" t="str">
        <f t="shared" si="107"/>
        <v>NonRetardButSyndr;</v>
      </c>
      <c r="AA500" s="1" t="str">
        <f t="shared" si="108"/>
        <v/>
      </c>
      <c r="AB500" s="1" t="str">
        <f t="shared" si="109"/>
        <v/>
      </c>
      <c r="AC500" s="1" t="str">
        <f t="shared" si="110"/>
        <v>Gene:PDE4D&amp;HGNC:8783&amp;OMIM:600129&amp;UserInfo:Acrodysostosis 2, with or without hormone resistance ; Stroke, susceptibility to, 1&amp;UserType:NonSyndrRetard;NonRetardButSyndr;</v>
      </c>
      <c r="AD500" s="1" t="str">
        <f t="shared" si="111"/>
        <v>NonSyndrRetard;NonRetardButSyndr;</v>
      </c>
    </row>
    <row r="501" spans="1:30" ht="12" customHeight="1" x14ac:dyDescent="0.2">
      <c r="A501" s="5" t="s">
        <v>1498</v>
      </c>
      <c r="B501" s="5"/>
      <c r="C501" s="5" t="s">
        <v>1499</v>
      </c>
      <c r="D501" s="6" t="str">
        <f t="shared" si="99"/>
        <v>Click HGNC</v>
      </c>
      <c r="E501" s="7">
        <v>300502</v>
      </c>
      <c r="F501" s="6" t="str">
        <f t="shared" si="98"/>
        <v>Click OMIM</v>
      </c>
      <c r="G501" s="7" t="s">
        <v>1500</v>
      </c>
      <c r="H501" s="5" t="s">
        <v>21</v>
      </c>
      <c r="I501" s="5"/>
      <c r="J501" s="5"/>
      <c r="K501" s="8" t="s">
        <v>29</v>
      </c>
      <c r="L501" s="5"/>
      <c r="M501" s="5"/>
      <c r="N501" s="8" t="s">
        <v>29</v>
      </c>
      <c r="O501" s="5" t="s">
        <v>22</v>
      </c>
      <c r="P501" s="5"/>
      <c r="Q501" s="5"/>
      <c r="R501" s="9"/>
      <c r="S501" s="1" t="str">
        <f t="shared" si="100"/>
        <v/>
      </c>
      <c r="T501" s="1" t="str">
        <f t="shared" si="101"/>
        <v/>
      </c>
      <c r="U501" s="1" t="str">
        <f t="shared" si="102"/>
        <v>NonSyndrRetard;</v>
      </c>
      <c r="V501" s="1" t="str">
        <f t="shared" si="103"/>
        <v/>
      </c>
      <c r="W501" s="1" t="str">
        <f t="shared" si="104"/>
        <v/>
      </c>
      <c r="X501" s="1" t="str">
        <f t="shared" si="105"/>
        <v>Encephalo;</v>
      </c>
      <c r="Y501" s="1" t="str">
        <f t="shared" si="106"/>
        <v>Metabolism;</v>
      </c>
      <c r="Z501" s="1" t="str">
        <f t="shared" si="107"/>
        <v/>
      </c>
      <c r="AA501" s="1" t="str">
        <f t="shared" si="108"/>
        <v/>
      </c>
      <c r="AB501" s="1" t="str">
        <f t="shared" si="109"/>
        <v/>
      </c>
      <c r="AC501" s="1" t="str">
        <f t="shared" si="110"/>
        <v>Gene:PDHA1&amp;HGNC:8806&amp;OMIM:300502&amp;UserInfo:Pyruvate dehydrogenase E1-alpha deficiency&amp;UserType:NonSyndrRetard;Encephalo;Metabolism;</v>
      </c>
      <c r="AD501" s="1" t="str">
        <f t="shared" si="111"/>
        <v>NonSyndrRetard;Encephalo;Metabolism;</v>
      </c>
    </row>
    <row r="502" spans="1:30" ht="12" customHeight="1" x14ac:dyDescent="0.2">
      <c r="A502" s="5" t="s">
        <v>1501</v>
      </c>
      <c r="B502" s="5"/>
      <c r="C502" s="5" t="s">
        <v>1502</v>
      </c>
      <c r="D502" s="6" t="str">
        <f t="shared" si="99"/>
        <v>Click HGNC</v>
      </c>
      <c r="E502" s="7">
        <v>607429</v>
      </c>
      <c r="F502" s="6" t="str">
        <f t="shared" si="98"/>
        <v>Click OMIM</v>
      </c>
      <c r="G502" s="7" t="s">
        <v>1503</v>
      </c>
      <c r="H502" s="5" t="s">
        <v>21</v>
      </c>
      <c r="I502" s="5"/>
      <c r="J502" s="5"/>
      <c r="K502" s="5"/>
      <c r="L502" s="8" t="s">
        <v>29</v>
      </c>
      <c r="M502" s="5"/>
      <c r="N502" s="8" t="s">
        <v>29</v>
      </c>
      <c r="O502" s="5" t="s">
        <v>22</v>
      </c>
      <c r="P502" s="5"/>
      <c r="Q502" s="5"/>
      <c r="R502" s="9"/>
      <c r="S502" s="1" t="str">
        <f t="shared" si="100"/>
        <v/>
      </c>
      <c r="T502" s="1" t="str">
        <f t="shared" si="101"/>
        <v/>
      </c>
      <c r="U502" s="1" t="str">
        <f t="shared" si="102"/>
        <v/>
      </c>
      <c r="V502" s="1" t="str">
        <f t="shared" si="103"/>
        <v>SyndrRetard;</v>
      </c>
      <c r="W502" s="1" t="str">
        <f t="shared" si="104"/>
        <v/>
      </c>
      <c r="X502" s="1" t="str">
        <f t="shared" si="105"/>
        <v>Encephalo;</v>
      </c>
      <c r="Y502" s="1" t="str">
        <f t="shared" si="106"/>
        <v>Metabolism;</v>
      </c>
      <c r="Z502" s="1" t="str">
        <f t="shared" si="107"/>
        <v/>
      </c>
      <c r="AA502" s="1" t="str">
        <f t="shared" si="108"/>
        <v/>
      </c>
      <c r="AB502" s="1" t="str">
        <f t="shared" si="109"/>
        <v/>
      </c>
      <c r="AC502" s="1" t="str">
        <f t="shared" si="110"/>
        <v>Gene:PDSS1&amp;HGNC:17759&amp;OMIM:607429&amp;UserInfo:Coenzyme Q10 deficiency, primary, 2&amp;UserType:SyndrRetard;Encephalo;Metabolism;</v>
      </c>
      <c r="AD502" s="1" t="str">
        <f t="shared" si="111"/>
        <v>SyndrRetard;Encephalo;Metabolism;</v>
      </c>
    </row>
    <row r="503" spans="1:30" ht="12" customHeight="1" x14ac:dyDescent="0.2">
      <c r="A503" s="5" t="s">
        <v>1504</v>
      </c>
      <c r="B503" s="5"/>
      <c r="C503" s="5" t="s">
        <v>1505</v>
      </c>
      <c r="D503" s="6" t="str">
        <f t="shared" si="99"/>
        <v>Click HGNC</v>
      </c>
      <c r="E503" s="7">
        <v>610564</v>
      </c>
      <c r="F503" s="6" t="str">
        <f t="shared" si="98"/>
        <v>Click OMIM</v>
      </c>
      <c r="G503" s="7" t="s">
        <v>1506</v>
      </c>
      <c r="H503" s="5" t="s">
        <v>21</v>
      </c>
      <c r="I503" s="5"/>
      <c r="J503" s="5"/>
      <c r="K503" s="5"/>
      <c r="L503" s="8" t="s">
        <v>29</v>
      </c>
      <c r="M503" s="5"/>
      <c r="N503" s="8" t="s">
        <v>29</v>
      </c>
      <c r="O503" s="5" t="s">
        <v>22</v>
      </c>
      <c r="P503" s="5"/>
      <c r="Q503" s="5"/>
      <c r="R503" s="9"/>
      <c r="S503" s="1" t="str">
        <f t="shared" si="100"/>
        <v/>
      </c>
      <c r="T503" s="1" t="str">
        <f t="shared" si="101"/>
        <v/>
      </c>
      <c r="U503" s="1" t="str">
        <f t="shared" si="102"/>
        <v/>
      </c>
      <c r="V503" s="1" t="str">
        <f t="shared" si="103"/>
        <v>SyndrRetard;</v>
      </c>
      <c r="W503" s="1" t="str">
        <f t="shared" si="104"/>
        <v/>
      </c>
      <c r="X503" s="1" t="str">
        <f t="shared" si="105"/>
        <v>Encephalo;</v>
      </c>
      <c r="Y503" s="1" t="str">
        <f t="shared" si="106"/>
        <v>Metabolism;</v>
      </c>
      <c r="Z503" s="1" t="str">
        <f t="shared" si="107"/>
        <v/>
      </c>
      <c r="AA503" s="1" t="str">
        <f t="shared" si="108"/>
        <v/>
      </c>
      <c r="AB503" s="1" t="str">
        <f t="shared" si="109"/>
        <v/>
      </c>
      <c r="AC503" s="1" t="str">
        <f t="shared" si="110"/>
        <v>Gene:PDSS2&amp;HGNC:23041&amp;OMIM:610564&amp;UserInfo:Coenzyme Q10 deficiency, primary, 3&amp;UserType:SyndrRetard;Encephalo;Metabolism;</v>
      </c>
      <c r="AD503" s="1" t="str">
        <f t="shared" si="111"/>
        <v>SyndrRetard;Encephalo;Metabolism;</v>
      </c>
    </row>
    <row r="504" spans="1:30" ht="12" customHeight="1" x14ac:dyDescent="0.2">
      <c r="A504" s="5" t="s">
        <v>1507</v>
      </c>
      <c r="B504" s="5"/>
      <c r="C504" s="5" t="s">
        <v>1508</v>
      </c>
      <c r="D504" s="6" t="str">
        <f t="shared" si="99"/>
        <v>Click HGNC</v>
      </c>
      <c r="E504" s="7">
        <v>613230</v>
      </c>
      <c r="F504" s="6" t="str">
        <f t="shared" si="98"/>
        <v>Click OMIM</v>
      </c>
      <c r="G504" s="7" t="s">
        <v>1509</v>
      </c>
      <c r="H504" s="5" t="s">
        <v>21</v>
      </c>
      <c r="I504" s="5"/>
      <c r="J504" s="5"/>
      <c r="K504" s="5"/>
      <c r="L504" s="8" t="s">
        <v>29</v>
      </c>
      <c r="M504" s="5"/>
      <c r="N504" s="8" t="s">
        <v>29</v>
      </c>
      <c r="O504" s="5" t="s">
        <v>22</v>
      </c>
      <c r="P504" s="5"/>
      <c r="Q504" s="5"/>
      <c r="R504" s="9"/>
      <c r="S504" s="1" t="str">
        <f t="shared" si="100"/>
        <v/>
      </c>
      <c r="T504" s="1" t="str">
        <f t="shared" si="101"/>
        <v/>
      </c>
      <c r="U504" s="1" t="str">
        <f t="shared" si="102"/>
        <v/>
      </c>
      <c r="V504" s="1" t="str">
        <f t="shared" si="103"/>
        <v>SyndrRetard;</v>
      </c>
      <c r="W504" s="1" t="str">
        <f t="shared" si="104"/>
        <v/>
      </c>
      <c r="X504" s="1" t="str">
        <f t="shared" si="105"/>
        <v>Encephalo;</v>
      </c>
      <c r="Y504" s="1" t="str">
        <f t="shared" si="106"/>
        <v>Metabolism;</v>
      </c>
      <c r="Z504" s="1" t="str">
        <f t="shared" si="107"/>
        <v/>
      </c>
      <c r="AA504" s="1" t="str">
        <f t="shared" si="108"/>
        <v/>
      </c>
      <c r="AB504" s="1" t="str">
        <f t="shared" si="109"/>
        <v/>
      </c>
      <c r="AC504" s="1" t="str">
        <f t="shared" si="110"/>
        <v>Gene:PEPD&amp;HGNC:8840&amp;OMIM:613230&amp;UserInfo:Prolidase deficiency&amp;UserType:SyndrRetard;Encephalo;Metabolism;</v>
      </c>
      <c r="AD504" s="1" t="str">
        <f t="shared" si="111"/>
        <v>SyndrRetard;Encephalo;Metabolism;</v>
      </c>
    </row>
    <row r="505" spans="1:30" ht="12" customHeight="1" x14ac:dyDescent="0.2">
      <c r="A505" s="5" t="s">
        <v>1510</v>
      </c>
      <c r="B505" s="5"/>
      <c r="C505" s="5" t="s">
        <v>1511</v>
      </c>
      <c r="D505" s="6" t="str">
        <f t="shared" si="99"/>
        <v>Click HGNC</v>
      </c>
      <c r="E505" s="7">
        <v>602136</v>
      </c>
      <c r="F505" s="6" t="str">
        <f t="shared" ref="F505:F568" si="112">IF(ISERROR(E505),"",HYPERLINK(CONCATENATE("https://omim.org/entry/",E505),"Click OMIM"))</f>
        <v>Click OMIM</v>
      </c>
      <c r="G505" s="7" t="s">
        <v>1512</v>
      </c>
      <c r="H505" s="5" t="s">
        <v>21</v>
      </c>
      <c r="I505" s="5"/>
      <c r="J505" s="5"/>
      <c r="K505" s="5"/>
      <c r="L505" s="8" t="s">
        <v>29</v>
      </c>
      <c r="M505" s="5"/>
      <c r="N505" s="8" t="s">
        <v>29</v>
      </c>
      <c r="O505" s="5" t="s">
        <v>22</v>
      </c>
      <c r="P505" s="5"/>
      <c r="Q505" s="5"/>
      <c r="R505" s="9"/>
      <c r="S505" s="1" t="str">
        <f t="shared" si="100"/>
        <v/>
      </c>
      <c r="T505" s="1" t="str">
        <f t="shared" si="101"/>
        <v/>
      </c>
      <c r="U505" s="1" t="str">
        <f t="shared" si="102"/>
        <v/>
      </c>
      <c r="V505" s="1" t="str">
        <f t="shared" si="103"/>
        <v>SyndrRetard;</v>
      </c>
      <c r="W505" s="1" t="str">
        <f t="shared" si="104"/>
        <v/>
      </c>
      <c r="X505" s="1" t="str">
        <f t="shared" si="105"/>
        <v>Encephalo;</v>
      </c>
      <c r="Y505" s="1" t="str">
        <f t="shared" si="106"/>
        <v>Metabolism;</v>
      </c>
      <c r="Z505" s="1" t="str">
        <f t="shared" si="107"/>
        <v/>
      </c>
      <c r="AA505" s="1" t="str">
        <f t="shared" si="108"/>
        <v/>
      </c>
      <c r="AB505" s="1" t="str">
        <f t="shared" si="109"/>
        <v/>
      </c>
      <c r="AC505" s="1" t="str">
        <f t="shared" si="110"/>
        <v>Gene:PEX1&amp;HGNC:8850&amp;OMIM:602136&amp;UserInfo:Heimler syndrome 1 ; Peroxisome biogenesis disorder 1A (Zellweger) ; Peroxisome biogenesis disorder 1B (NALD/IRD)&amp;UserType:SyndrRetard;Encephalo;Metabolism;</v>
      </c>
      <c r="AD505" s="1" t="str">
        <f t="shared" si="111"/>
        <v>SyndrRetard;Encephalo;Metabolism;</v>
      </c>
    </row>
    <row r="506" spans="1:30" ht="12" customHeight="1" x14ac:dyDescent="0.2">
      <c r="A506" s="5" t="s">
        <v>1513</v>
      </c>
      <c r="B506" s="5"/>
      <c r="C506" s="5" t="s">
        <v>1514</v>
      </c>
      <c r="D506" s="6" t="str">
        <f t="shared" si="99"/>
        <v>Click HGNC</v>
      </c>
      <c r="E506" s="7">
        <v>602859</v>
      </c>
      <c r="F506" s="6" t="str">
        <f t="shared" si="112"/>
        <v>Click OMIM</v>
      </c>
      <c r="G506" s="7" t="s">
        <v>1515</v>
      </c>
      <c r="H506" s="5" t="s">
        <v>21</v>
      </c>
      <c r="I506" s="5"/>
      <c r="J506" s="5"/>
      <c r="K506" s="5"/>
      <c r="L506" s="8" t="s">
        <v>29</v>
      </c>
      <c r="M506" s="5"/>
      <c r="N506" s="8" t="s">
        <v>29</v>
      </c>
      <c r="O506" s="5" t="s">
        <v>22</v>
      </c>
      <c r="P506" s="5"/>
      <c r="Q506" s="5"/>
      <c r="R506" s="9"/>
      <c r="S506" s="1" t="str">
        <f t="shared" si="100"/>
        <v/>
      </c>
      <c r="T506" s="1" t="str">
        <f t="shared" si="101"/>
        <v/>
      </c>
      <c r="U506" s="1" t="str">
        <f t="shared" si="102"/>
        <v/>
      </c>
      <c r="V506" s="1" t="str">
        <f t="shared" si="103"/>
        <v>SyndrRetard;</v>
      </c>
      <c r="W506" s="1" t="str">
        <f t="shared" si="104"/>
        <v/>
      </c>
      <c r="X506" s="1" t="str">
        <f t="shared" si="105"/>
        <v>Encephalo;</v>
      </c>
      <c r="Y506" s="1" t="str">
        <f t="shared" si="106"/>
        <v>Metabolism;</v>
      </c>
      <c r="Z506" s="1" t="str">
        <f t="shared" si="107"/>
        <v/>
      </c>
      <c r="AA506" s="1" t="str">
        <f t="shared" si="108"/>
        <v/>
      </c>
      <c r="AB506" s="1" t="str">
        <f t="shared" si="109"/>
        <v/>
      </c>
      <c r="AC506" s="1" t="str">
        <f t="shared" si="110"/>
        <v>Gene:PEX10&amp;HGNC:8851&amp;OMIM:602859&amp;UserInfo:Peroxisome biogenesis disorder 6A (Zellweger) ; Peroxisome biogenesis disorder 6B&amp;UserType:SyndrRetard;Encephalo;Metabolism;</v>
      </c>
      <c r="AD506" s="1" t="str">
        <f t="shared" si="111"/>
        <v>SyndrRetard;Encephalo;Metabolism;</v>
      </c>
    </row>
    <row r="507" spans="1:30" ht="12" customHeight="1" x14ac:dyDescent="0.2">
      <c r="A507" s="5" t="s">
        <v>1516</v>
      </c>
      <c r="B507" s="5"/>
      <c r="C507" s="5" t="s">
        <v>1517</v>
      </c>
      <c r="D507" s="6" t="str">
        <f t="shared" si="99"/>
        <v>Click HGNC</v>
      </c>
      <c r="E507" s="7">
        <v>603867</v>
      </c>
      <c r="F507" s="6" t="str">
        <f t="shared" si="112"/>
        <v>Click OMIM</v>
      </c>
      <c r="G507" s="7" t="s">
        <v>1518</v>
      </c>
      <c r="H507" s="5" t="s">
        <v>21</v>
      </c>
      <c r="I507" s="5"/>
      <c r="J507" s="5"/>
      <c r="K507" s="5"/>
      <c r="L507" s="8" t="s">
        <v>29</v>
      </c>
      <c r="M507" s="5"/>
      <c r="N507" s="8" t="s">
        <v>29</v>
      </c>
      <c r="O507" s="5" t="s">
        <v>22</v>
      </c>
      <c r="P507" s="5"/>
      <c r="Q507" s="5"/>
      <c r="R507" s="9"/>
      <c r="S507" s="1" t="str">
        <f t="shared" si="100"/>
        <v/>
      </c>
      <c r="T507" s="1" t="str">
        <f t="shared" si="101"/>
        <v/>
      </c>
      <c r="U507" s="1" t="str">
        <f t="shared" si="102"/>
        <v/>
      </c>
      <c r="V507" s="1" t="str">
        <f t="shared" si="103"/>
        <v>SyndrRetard;</v>
      </c>
      <c r="W507" s="1" t="str">
        <f t="shared" si="104"/>
        <v/>
      </c>
      <c r="X507" s="1" t="str">
        <f t="shared" si="105"/>
        <v>Encephalo;</v>
      </c>
      <c r="Y507" s="1" t="str">
        <f t="shared" si="106"/>
        <v>Metabolism;</v>
      </c>
      <c r="Z507" s="1" t="str">
        <f t="shared" si="107"/>
        <v/>
      </c>
      <c r="AA507" s="1" t="str">
        <f t="shared" si="108"/>
        <v/>
      </c>
      <c r="AB507" s="1" t="str">
        <f t="shared" si="109"/>
        <v/>
      </c>
      <c r="AC507" s="1" t="str">
        <f t="shared" si="110"/>
        <v>Gene:PEX11B&amp;HGNC:8853&amp;OMIM:603867&amp;UserInfo:Peroxisome biogenesis disorder 14B&amp;UserType:SyndrRetard;Encephalo;Metabolism;</v>
      </c>
      <c r="AD507" s="1" t="str">
        <f t="shared" si="111"/>
        <v>SyndrRetard;Encephalo;Metabolism;</v>
      </c>
    </row>
    <row r="508" spans="1:30" ht="12" customHeight="1" x14ac:dyDescent="0.2">
      <c r="A508" s="5" t="s">
        <v>1519</v>
      </c>
      <c r="B508" s="5"/>
      <c r="C508" s="5" t="s">
        <v>1520</v>
      </c>
      <c r="D508" s="6" t="str">
        <f t="shared" si="99"/>
        <v>Click HGNC</v>
      </c>
      <c r="E508" s="7">
        <v>601758</v>
      </c>
      <c r="F508" s="6" t="str">
        <f t="shared" si="112"/>
        <v>Click OMIM</v>
      </c>
      <c r="G508" s="7" t="s">
        <v>1521</v>
      </c>
      <c r="H508" s="5" t="s">
        <v>21</v>
      </c>
      <c r="I508" s="5"/>
      <c r="J508" s="5"/>
      <c r="K508" s="5"/>
      <c r="L508" s="8" t="s">
        <v>29</v>
      </c>
      <c r="M508" s="5"/>
      <c r="N508" s="8" t="s">
        <v>29</v>
      </c>
      <c r="O508" s="5" t="s">
        <v>22</v>
      </c>
      <c r="P508" s="5"/>
      <c r="Q508" s="5"/>
      <c r="R508" s="9"/>
      <c r="S508" s="1" t="str">
        <f t="shared" si="100"/>
        <v/>
      </c>
      <c r="T508" s="1" t="str">
        <f t="shared" si="101"/>
        <v/>
      </c>
      <c r="U508" s="1" t="str">
        <f t="shared" si="102"/>
        <v/>
      </c>
      <c r="V508" s="1" t="str">
        <f t="shared" si="103"/>
        <v>SyndrRetard;</v>
      </c>
      <c r="W508" s="1" t="str">
        <f t="shared" si="104"/>
        <v/>
      </c>
      <c r="X508" s="1" t="str">
        <f t="shared" si="105"/>
        <v>Encephalo;</v>
      </c>
      <c r="Y508" s="1" t="str">
        <f t="shared" si="106"/>
        <v>Metabolism;</v>
      </c>
      <c r="Z508" s="1" t="str">
        <f t="shared" si="107"/>
        <v/>
      </c>
      <c r="AA508" s="1" t="str">
        <f t="shared" si="108"/>
        <v/>
      </c>
      <c r="AB508" s="1" t="str">
        <f t="shared" si="109"/>
        <v/>
      </c>
      <c r="AC508" s="1" t="str">
        <f t="shared" si="110"/>
        <v>Gene:PEX12&amp;HGNC:8854&amp;OMIM:601758&amp;UserInfo:Peroxisome biogenesis disorder 3A (Zellweger) ; Peroxisome biogenesis disorder 3B&amp;UserType:SyndrRetard;Encephalo;Metabolism;</v>
      </c>
      <c r="AD508" s="1" t="str">
        <f t="shared" si="111"/>
        <v>SyndrRetard;Encephalo;Metabolism;</v>
      </c>
    </row>
    <row r="509" spans="1:30" ht="12" customHeight="1" x14ac:dyDescent="0.2">
      <c r="A509" s="5" t="s">
        <v>1522</v>
      </c>
      <c r="B509" s="5"/>
      <c r="C509" s="5" t="s">
        <v>1523</v>
      </c>
      <c r="D509" s="6" t="str">
        <f t="shared" si="99"/>
        <v>Click HGNC</v>
      </c>
      <c r="E509" s="7">
        <v>601789</v>
      </c>
      <c r="F509" s="6" t="str">
        <f t="shared" si="112"/>
        <v>Click OMIM</v>
      </c>
      <c r="G509" s="7" t="s">
        <v>1524</v>
      </c>
      <c r="H509" s="5" t="s">
        <v>21</v>
      </c>
      <c r="I509" s="5"/>
      <c r="J509" s="5"/>
      <c r="K509" s="5"/>
      <c r="L509" s="8" t="s">
        <v>29</v>
      </c>
      <c r="M509" s="5"/>
      <c r="N509" s="8" t="s">
        <v>29</v>
      </c>
      <c r="O509" s="5" t="s">
        <v>22</v>
      </c>
      <c r="P509" s="5"/>
      <c r="Q509" s="5"/>
      <c r="R509" s="9"/>
      <c r="S509" s="1" t="str">
        <f t="shared" si="100"/>
        <v/>
      </c>
      <c r="T509" s="1" t="str">
        <f t="shared" si="101"/>
        <v/>
      </c>
      <c r="U509" s="1" t="str">
        <f t="shared" si="102"/>
        <v/>
      </c>
      <c r="V509" s="1" t="str">
        <f t="shared" si="103"/>
        <v>SyndrRetard;</v>
      </c>
      <c r="W509" s="1" t="str">
        <f t="shared" si="104"/>
        <v/>
      </c>
      <c r="X509" s="1" t="str">
        <f t="shared" si="105"/>
        <v>Encephalo;</v>
      </c>
      <c r="Y509" s="1" t="str">
        <f t="shared" si="106"/>
        <v>Metabolism;</v>
      </c>
      <c r="Z509" s="1" t="str">
        <f t="shared" si="107"/>
        <v/>
      </c>
      <c r="AA509" s="1" t="str">
        <f t="shared" si="108"/>
        <v/>
      </c>
      <c r="AB509" s="1" t="str">
        <f t="shared" si="109"/>
        <v/>
      </c>
      <c r="AC509" s="1" t="str">
        <f t="shared" si="110"/>
        <v>Gene:PEX13&amp;HGNC:8855&amp;OMIM:601789&amp;UserInfo:Peroxisome biogenesis disorder 11A (Zellweger) ; Peroxisome biogenesis disorder 11B&amp;UserType:SyndrRetard;Encephalo;Metabolism;</v>
      </c>
      <c r="AD509" s="1" t="str">
        <f t="shared" si="111"/>
        <v>SyndrRetard;Encephalo;Metabolism;</v>
      </c>
    </row>
    <row r="510" spans="1:30" ht="12" customHeight="1" x14ac:dyDescent="0.2">
      <c r="A510" s="5" t="s">
        <v>1525</v>
      </c>
      <c r="B510" s="5"/>
      <c r="C510" s="5" t="s">
        <v>1526</v>
      </c>
      <c r="D510" s="6" t="str">
        <f t="shared" si="99"/>
        <v>Click HGNC</v>
      </c>
      <c r="E510" s="7">
        <v>603360</v>
      </c>
      <c r="F510" s="6" t="str">
        <f t="shared" si="112"/>
        <v>Click OMIM</v>
      </c>
      <c r="G510" s="7" t="s">
        <v>1527</v>
      </c>
      <c r="H510" s="5" t="s">
        <v>21</v>
      </c>
      <c r="I510" s="5"/>
      <c r="J510" s="5"/>
      <c r="K510" s="5"/>
      <c r="L510" s="8" t="s">
        <v>29</v>
      </c>
      <c r="M510" s="5"/>
      <c r="N510" s="8" t="s">
        <v>29</v>
      </c>
      <c r="O510" s="5" t="s">
        <v>22</v>
      </c>
      <c r="P510" s="5"/>
      <c r="Q510" s="5"/>
      <c r="R510" s="9"/>
      <c r="S510" s="1" t="str">
        <f t="shared" si="100"/>
        <v/>
      </c>
      <c r="T510" s="1" t="str">
        <f t="shared" si="101"/>
        <v/>
      </c>
      <c r="U510" s="1" t="str">
        <f t="shared" si="102"/>
        <v/>
      </c>
      <c r="V510" s="1" t="str">
        <f t="shared" si="103"/>
        <v>SyndrRetard;</v>
      </c>
      <c r="W510" s="1" t="str">
        <f t="shared" si="104"/>
        <v/>
      </c>
      <c r="X510" s="1" t="str">
        <f t="shared" si="105"/>
        <v>Encephalo;</v>
      </c>
      <c r="Y510" s="1" t="str">
        <f t="shared" si="106"/>
        <v>Metabolism;</v>
      </c>
      <c r="Z510" s="1" t="str">
        <f t="shared" si="107"/>
        <v/>
      </c>
      <c r="AA510" s="1" t="str">
        <f t="shared" si="108"/>
        <v/>
      </c>
      <c r="AB510" s="1" t="str">
        <f t="shared" si="109"/>
        <v/>
      </c>
      <c r="AC510" s="1" t="str">
        <f t="shared" si="110"/>
        <v>Gene:PEX16&amp;HGNC:8857&amp;OMIM:603360&amp;UserInfo:Peroxisome biogenesis disorder 8A, (Zellweger) ; Peroxisome biogenesis disorder 8B&amp;UserType:SyndrRetard;Encephalo;Metabolism;</v>
      </c>
      <c r="AD510" s="1" t="str">
        <f t="shared" si="111"/>
        <v>SyndrRetard;Encephalo;Metabolism;</v>
      </c>
    </row>
    <row r="511" spans="1:30" ht="12" customHeight="1" x14ac:dyDescent="0.2">
      <c r="A511" s="5" t="s">
        <v>1528</v>
      </c>
      <c r="B511" s="5"/>
      <c r="C511" s="5" t="s">
        <v>1529</v>
      </c>
      <c r="D511" s="6" t="str">
        <f t="shared" si="99"/>
        <v>Click HGNC</v>
      </c>
      <c r="E511" s="7">
        <v>600279</v>
      </c>
      <c r="F511" s="6" t="str">
        <f t="shared" si="112"/>
        <v>Click OMIM</v>
      </c>
      <c r="G511" s="7" t="s">
        <v>1530</v>
      </c>
      <c r="H511" s="5" t="s">
        <v>21</v>
      </c>
      <c r="I511" s="5"/>
      <c r="J511" s="5"/>
      <c r="K511" s="5"/>
      <c r="L511" s="8" t="s">
        <v>29</v>
      </c>
      <c r="M511" s="5"/>
      <c r="N511" s="8" t="s">
        <v>29</v>
      </c>
      <c r="O511" s="5" t="s">
        <v>22</v>
      </c>
      <c r="P511" s="5"/>
      <c r="Q511" s="5"/>
      <c r="R511" s="9"/>
      <c r="S511" s="1" t="str">
        <f t="shared" si="100"/>
        <v/>
      </c>
      <c r="T511" s="1" t="str">
        <f t="shared" si="101"/>
        <v/>
      </c>
      <c r="U511" s="1" t="str">
        <f t="shared" si="102"/>
        <v/>
      </c>
      <c r="V511" s="1" t="str">
        <f t="shared" si="103"/>
        <v>SyndrRetard;</v>
      </c>
      <c r="W511" s="1" t="str">
        <f t="shared" si="104"/>
        <v/>
      </c>
      <c r="X511" s="1" t="str">
        <f t="shared" si="105"/>
        <v>Encephalo;</v>
      </c>
      <c r="Y511" s="1" t="str">
        <f t="shared" si="106"/>
        <v>Metabolism;</v>
      </c>
      <c r="Z511" s="1" t="str">
        <f t="shared" si="107"/>
        <v/>
      </c>
      <c r="AA511" s="1" t="str">
        <f t="shared" si="108"/>
        <v/>
      </c>
      <c r="AB511" s="1" t="str">
        <f t="shared" si="109"/>
        <v/>
      </c>
      <c r="AC511" s="1" t="str">
        <f t="shared" si="110"/>
        <v>Gene:PEX19&amp;HGNC:9713&amp;OMIM:600279&amp;UserInfo:Peroxisome biogenesis disorder 12A (Zellweger)&amp;UserType:SyndrRetard;Encephalo;Metabolism;</v>
      </c>
      <c r="AD511" s="1" t="str">
        <f t="shared" si="111"/>
        <v>SyndrRetard;Encephalo;Metabolism;</v>
      </c>
    </row>
    <row r="512" spans="1:30" ht="12" customHeight="1" x14ac:dyDescent="0.2">
      <c r="A512" s="5" t="s">
        <v>1531</v>
      </c>
      <c r="B512" s="5"/>
      <c r="C512" s="5" t="s">
        <v>1532</v>
      </c>
      <c r="D512" s="6" t="str">
        <f t="shared" si="99"/>
        <v>Click HGNC</v>
      </c>
      <c r="E512" s="7">
        <v>170993</v>
      </c>
      <c r="F512" s="6" t="str">
        <f t="shared" si="112"/>
        <v>Click OMIM</v>
      </c>
      <c r="G512" s="7" t="s">
        <v>1533</v>
      </c>
      <c r="H512" s="5" t="s">
        <v>21</v>
      </c>
      <c r="I512" s="5"/>
      <c r="J512" s="5"/>
      <c r="K512" s="5"/>
      <c r="L512" s="8" t="s">
        <v>29</v>
      </c>
      <c r="M512" s="5"/>
      <c r="N512" s="8" t="s">
        <v>29</v>
      </c>
      <c r="O512" s="5" t="s">
        <v>22</v>
      </c>
      <c r="P512" s="5"/>
      <c r="Q512" s="5"/>
      <c r="R512" s="9"/>
      <c r="S512" s="1" t="str">
        <f t="shared" si="100"/>
        <v/>
      </c>
      <c r="T512" s="1" t="str">
        <f t="shared" si="101"/>
        <v/>
      </c>
      <c r="U512" s="1" t="str">
        <f t="shared" si="102"/>
        <v/>
      </c>
      <c r="V512" s="1" t="str">
        <f t="shared" si="103"/>
        <v>SyndrRetard;</v>
      </c>
      <c r="W512" s="1" t="str">
        <f t="shared" si="104"/>
        <v/>
      </c>
      <c r="X512" s="1" t="str">
        <f t="shared" si="105"/>
        <v>Encephalo;</v>
      </c>
      <c r="Y512" s="1" t="str">
        <f t="shared" si="106"/>
        <v>Metabolism;</v>
      </c>
      <c r="Z512" s="1" t="str">
        <f t="shared" si="107"/>
        <v/>
      </c>
      <c r="AA512" s="1" t="str">
        <f t="shared" si="108"/>
        <v/>
      </c>
      <c r="AB512" s="1" t="str">
        <f t="shared" si="109"/>
        <v/>
      </c>
      <c r="AC512" s="1" t="str">
        <f t="shared" si="110"/>
        <v>Gene:PEX2&amp;HGNC:9717&amp;OMIM:170993&amp;UserInfo:Peroxisome biogenesis disorder 5A (Zellweger) ; Peroxisome biogenesis disorder 5B&amp;UserType:SyndrRetard;Encephalo;Metabolism;</v>
      </c>
      <c r="AD512" s="1" t="str">
        <f t="shared" si="111"/>
        <v>SyndrRetard;Encephalo;Metabolism;</v>
      </c>
    </row>
    <row r="513" spans="1:30" ht="12" customHeight="1" x14ac:dyDescent="0.2">
      <c r="A513" s="5" t="s">
        <v>1534</v>
      </c>
      <c r="B513" s="5"/>
      <c r="C513" s="5" t="s">
        <v>1535</v>
      </c>
      <c r="D513" s="6" t="str">
        <f t="shared" ref="D513:D576" si="113">IF(ISERROR(C513),"",HYPERLINK(CONCATENATE("http://www.genenames.org/cgi-bin/gene_symbol_report?hgnc_id=",C513),"Click HGNC"))</f>
        <v>Click HGNC</v>
      </c>
      <c r="E513" s="7">
        <v>608666</v>
      </c>
      <c r="F513" s="6" t="str">
        <f t="shared" si="112"/>
        <v>Click OMIM</v>
      </c>
      <c r="G513" s="7" t="s">
        <v>1536</v>
      </c>
      <c r="H513" s="5" t="s">
        <v>21</v>
      </c>
      <c r="I513" s="5"/>
      <c r="J513" s="5"/>
      <c r="K513" s="5"/>
      <c r="L513" s="8" t="s">
        <v>29</v>
      </c>
      <c r="M513" s="5"/>
      <c r="N513" s="8" t="s">
        <v>29</v>
      </c>
      <c r="O513" s="5" t="s">
        <v>22</v>
      </c>
      <c r="P513" s="5"/>
      <c r="Q513" s="5"/>
      <c r="R513" s="9"/>
      <c r="S513" s="1" t="str">
        <f t="shared" si="100"/>
        <v/>
      </c>
      <c r="T513" s="1" t="str">
        <f t="shared" si="101"/>
        <v/>
      </c>
      <c r="U513" s="1" t="str">
        <f t="shared" si="102"/>
        <v/>
      </c>
      <c r="V513" s="1" t="str">
        <f t="shared" si="103"/>
        <v>SyndrRetard;</v>
      </c>
      <c r="W513" s="1" t="str">
        <f t="shared" si="104"/>
        <v/>
      </c>
      <c r="X513" s="1" t="str">
        <f t="shared" si="105"/>
        <v>Encephalo;</v>
      </c>
      <c r="Y513" s="1" t="str">
        <f t="shared" si="106"/>
        <v>Metabolism;</v>
      </c>
      <c r="Z513" s="1" t="str">
        <f t="shared" si="107"/>
        <v/>
      </c>
      <c r="AA513" s="1" t="str">
        <f t="shared" si="108"/>
        <v/>
      </c>
      <c r="AB513" s="1" t="str">
        <f t="shared" si="109"/>
        <v/>
      </c>
      <c r="AC513" s="1" t="str">
        <f t="shared" si="110"/>
        <v>Gene:PEX26&amp;HGNC:22965&amp;OMIM:608666&amp;UserInfo:Peroxisome biogenesis disorder 7A (Zellweger) ; Peroxisome biogenesis disorder 7B&amp;UserType:SyndrRetard;Encephalo;Metabolism;</v>
      </c>
      <c r="AD513" s="1" t="str">
        <f t="shared" si="111"/>
        <v>SyndrRetard;Encephalo;Metabolism;</v>
      </c>
    </row>
    <row r="514" spans="1:30" ht="12" customHeight="1" x14ac:dyDescent="0.2">
      <c r="A514" s="5" t="s">
        <v>1537</v>
      </c>
      <c r="B514" s="5"/>
      <c r="C514" s="5" t="s">
        <v>1538</v>
      </c>
      <c r="D514" s="6" t="str">
        <f t="shared" si="113"/>
        <v>Click HGNC</v>
      </c>
      <c r="E514" s="7">
        <v>603164</v>
      </c>
      <c r="F514" s="6" t="str">
        <f t="shared" si="112"/>
        <v>Click OMIM</v>
      </c>
      <c r="G514" s="7" t="s">
        <v>1539</v>
      </c>
      <c r="H514" s="5" t="s">
        <v>21</v>
      </c>
      <c r="I514" s="5"/>
      <c r="J514" s="5"/>
      <c r="K514" s="5"/>
      <c r="L514" s="8" t="s">
        <v>29</v>
      </c>
      <c r="M514" s="5"/>
      <c r="N514" s="8" t="s">
        <v>29</v>
      </c>
      <c r="O514" s="5" t="s">
        <v>22</v>
      </c>
      <c r="P514" s="5"/>
      <c r="Q514" s="5"/>
      <c r="R514" s="9"/>
      <c r="S514" s="1" t="str">
        <f t="shared" si="100"/>
        <v/>
      </c>
      <c r="T514" s="1" t="str">
        <f t="shared" si="101"/>
        <v/>
      </c>
      <c r="U514" s="1" t="str">
        <f t="shared" si="102"/>
        <v/>
      </c>
      <c r="V514" s="1" t="str">
        <f t="shared" si="103"/>
        <v>SyndrRetard;</v>
      </c>
      <c r="W514" s="1" t="str">
        <f t="shared" si="104"/>
        <v/>
      </c>
      <c r="X514" s="1" t="str">
        <f t="shared" si="105"/>
        <v>Encephalo;</v>
      </c>
      <c r="Y514" s="1" t="str">
        <f t="shared" si="106"/>
        <v>Metabolism;</v>
      </c>
      <c r="Z514" s="1" t="str">
        <f t="shared" si="107"/>
        <v/>
      </c>
      <c r="AA514" s="1" t="str">
        <f t="shared" si="108"/>
        <v/>
      </c>
      <c r="AB514" s="1" t="str">
        <f t="shared" si="109"/>
        <v/>
      </c>
      <c r="AC514" s="1" t="str">
        <f t="shared" si="110"/>
        <v>Gene:PEX3&amp;HGNC:8858&amp;OMIM:603164&amp;UserInfo:Peroxisome biogenesis disorder 10A (Zellweger)&amp;UserType:SyndrRetard;Encephalo;Metabolism;</v>
      </c>
      <c r="AD514" s="1" t="str">
        <f t="shared" si="111"/>
        <v>SyndrRetard;Encephalo;Metabolism;</v>
      </c>
    </row>
    <row r="515" spans="1:30" ht="12" customHeight="1" x14ac:dyDescent="0.2">
      <c r="A515" s="5" t="s">
        <v>1540</v>
      </c>
      <c r="B515" s="5"/>
      <c r="C515" s="5" t="s">
        <v>1541</v>
      </c>
      <c r="D515" s="6" t="str">
        <f t="shared" si="113"/>
        <v>Click HGNC</v>
      </c>
      <c r="E515" s="7">
        <v>600414</v>
      </c>
      <c r="F515" s="6" t="str">
        <f t="shared" si="112"/>
        <v>Click OMIM</v>
      </c>
      <c r="G515" s="7" t="s">
        <v>1542</v>
      </c>
      <c r="H515" s="5" t="s">
        <v>21</v>
      </c>
      <c r="I515" s="5"/>
      <c r="J515" s="5"/>
      <c r="K515" s="5"/>
      <c r="L515" s="8" t="s">
        <v>29</v>
      </c>
      <c r="M515" s="5"/>
      <c r="N515" s="8" t="s">
        <v>29</v>
      </c>
      <c r="O515" s="5" t="s">
        <v>22</v>
      </c>
      <c r="P515" s="5"/>
      <c r="Q515" s="5"/>
      <c r="R515" s="9"/>
      <c r="S515" s="1" t="str">
        <f t="shared" ref="S515:S578" si="114">IF(I515="x","ToInvestigate;","")</f>
        <v/>
      </c>
      <c r="T515" s="1" t="str">
        <f t="shared" ref="T515:T578" si="115">IF(J515="x","Unexpected;","")</f>
        <v/>
      </c>
      <c r="U515" s="1" t="str">
        <f t="shared" ref="U515:U578" si="116">IF(K515="x","NonSyndrRetard;","")</f>
        <v/>
      </c>
      <c r="V515" s="1" t="str">
        <f t="shared" ref="V515:V578" si="117">IF(L515="x","SyndrRetard;","")</f>
        <v>SyndrRetard;</v>
      </c>
      <c r="W515" s="1" t="str">
        <f t="shared" ref="W515:W578" si="118">IF(M515="x","RetardPlusCerebAbnorm;","")</f>
        <v/>
      </c>
      <c r="X515" s="1" t="str">
        <f t="shared" ref="X515:X578" si="119">IF(N515="x","Encephalo;","")</f>
        <v>Encephalo;</v>
      </c>
      <c r="Y515" s="1" t="str">
        <f t="shared" ref="Y515:Y578" si="120">IF(O515="x","Metabolism;","")</f>
        <v>Metabolism;</v>
      </c>
      <c r="Z515" s="1" t="str">
        <f t="shared" ref="Z515:Z578" si="121">IF(P515="x","NonRetardButSyndr;","")</f>
        <v/>
      </c>
      <c r="AA515" s="1" t="str">
        <f t="shared" ref="AA515:AA578" si="122">IF(Q515="x","Cardiopathy;","")</f>
        <v/>
      </c>
      <c r="AB515" s="1" t="str">
        <f t="shared" ref="AB515:AB578" si="123">IF(R515="x","Neuro;","")</f>
        <v/>
      </c>
      <c r="AC515" s="1" t="str">
        <f t="shared" ref="AC515:AC578" si="124">CONCATENATE("Gene:",A515,"&amp;",C515,"&amp;OMIM:",E515,"&amp;UserInfo:",G515,"&amp;UserType:",AD515)</f>
        <v>Gene:PEX5&amp;HGNC:9719&amp;OMIM:600414&amp;UserInfo:Peroxisome biogenesis disorder 2A (Zellweger) ; Peroxisome biogenesis disorder 2B ; Rhizomelic chondrodysplasia punctata, type 5&amp;UserType:SyndrRetard;Encephalo;Metabolism;</v>
      </c>
      <c r="AD515" s="1" t="str">
        <f t="shared" ref="AD515:AD578" si="125">CONCATENATE(S515,T515,U515,V515,W515,X515,Y515,Z515,AA515,AB515)</f>
        <v>SyndrRetard;Encephalo;Metabolism;</v>
      </c>
    </row>
    <row r="516" spans="1:30" ht="12" customHeight="1" x14ac:dyDescent="0.2">
      <c r="A516" s="5" t="s">
        <v>1543</v>
      </c>
      <c r="B516" s="5"/>
      <c r="C516" s="5" t="s">
        <v>1544</v>
      </c>
      <c r="D516" s="6" t="str">
        <f t="shared" si="113"/>
        <v>Click HGNC</v>
      </c>
      <c r="E516" s="7">
        <v>601498</v>
      </c>
      <c r="F516" s="6" t="str">
        <f t="shared" si="112"/>
        <v>Click OMIM</v>
      </c>
      <c r="G516" s="7" t="s">
        <v>1545</v>
      </c>
      <c r="H516" s="5" t="s">
        <v>21</v>
      </c>
      <c r="I516" s="5"/>
      <c r="J516" s="5"/>
      <c r="K516" s="5"/>
      <c r="L516" s="8" t="s">
        <v>29</v>
      </c>
      <c r="M516" s="5"/>
      <c r="N516" s="8" t="s">
        <v>29</v>
      </c>
      <c r="O516" s="5" t="s">
        <v>22</v>
      </c>
      <c r="P516" s="5"/>
      <c r="Q516" s="5"/>
      <c r="R516" s="9"/>
      <c r="S516" s="1" t="str">
        <f t="shared" si="114"/>
        <v/>
      </c>
      <c r="T516" s="1" t="str">
        <f t="shared" si="115"/>
        <v/>
      </c>
      <c r="U516" s="1" t="str">
        <f t="shared" si="116"/>
        <v/>
      </c>
      <c r="V516" s="1" t="str">
        <f t="shared" si="117"/>
        <v>SyndrRetard;</v>
      </c>
      <c r="W516" s="1" t="str">
        <f t="shared" si="118"/>
        <v/>
      </c>
      <c r="X516" s="1" t="str">
        <f t="shared" si="119"/>
        <v>Encephalo;</v>
      </c>
      <c r="Y516" s="1" t="str">
        <f t="shared" si="120"/>
        <v>Metabolism;</v>
      </c>
      <c r="Z516" s="1" t="str">
        <f t="shared" si="121"/>
        <v/>
      </c>
      <c r="AA516" s="1" t="str">
        <f t="shared" si="122"/>
        <v/>
      </c>
      <c r="AB516" s="1" t="str">
        <f t="shared" si="123"/>
        <v/>
      </c>
      <c r="AC516" s="1" t="str">
        <f t="shared" si="124"/>
        <v>Gene:PEX6&amp;HGNC:8859&amp;OMIM:601498&amp;UserInfo:Heimler syndrome 2 ; Peroxisome biogenesis disorder 4A (Zellweger) ; Peroxisome biogenesis disorder 4B&amp;UserType:SyndrRetard;Encephalo;Metabolism;</v>
      </c>
      <c r="AD516" s="1" t="str">
        <f t="shared" si="125"/>
        <v>SyndrRetard;Encephalo;Metabolism;</v>
      </c>
    </row>
    <row r="517" spans="1:30" ht="12" customHeight="1" x14ac:dyDescent="0.2">
      <c r="A517" s="5" t="s">
        <v>1546</v>
      </c>
      <c r="B517" s="5"/>
      <c r="C517" s="5" t="s">
        <v>1547</v>
      </c>
      <c r="D517" s="6" t="str">
        <f t="shared" si="113"/>
        <v>Click HGNC</v>
      </c>
      <c r="E517" s="7">
        <v>601757</v>
      </c>
      <c r="F517" s="6" t="str">
        <f t="shared" si="112"/>
        <v>Click OMIM</v>
      </c>
      <c r="G517" s="7" t="s">
        <v>1548</v>
      </c>
      <c r="H517" s="5" t="s">
        <v>283</v>
      </c>
      <c r="I517" s="5"/>
      <c r="J517" s="5"/>
      <c r="K517" s="5"/>
      <c r="L517" s="8" t="s">
        <v>29</v>
      </c>
      <c r="M517" s="5"/>
      <c r="N517" s="8" t="s">
        <v>29</v>
      </c>
      <c r="O517" s="5" t="s">
        <v>22</v>
      </c>
      <c r="P517" s="5"/>
      <c r="Q517" s="5"/>
      <c r="R517" s="9"/>
      <c r="S517" s="1" t="str">
        <f t="shared" si="114"/>
        <v/>
      </c>
      <c r="T517" s="1" t="str">
        <f t="shared" si="115"/>
        <v/>
      </c>
      <c r="U517" s="1" t="str">
        <f t="shared" si="116"/>
        <v/>
      </c>
      <c r="V517" s="1" t="str">
        <f t="shared" si="117"/>
        <v>SyndrRetard;</v>
      </c>
      <c r="W517" s="1" t="str">
        <f t="shared" si="118"/>
        <v/>
      </c>
      <c r="X517" s="1" t="str">
        <f t="shared" si="119"/>
        <v>Encephalo;</v>
      </c>
      <c r="Y517" s="1" t="str">
        <f t="shared" si="120"/>
        <v>Metabolism;</v>
      </c>
      <c r="Z517" s="1" t="str">
        <f t="shared" si="121"/>
        <v/>
      </c>
      <c r="AA517" s="1" t="str">
        <f t="shared" si="122"/>
        <v/>
      </c>
      <c r="AB517" s="1" t="str">
        <f t="shared" si="123"/>
        <v/>
      </c>
      <c r="AC517" s="1" t="str">
        <f t="shared" si="124"/>
        <v>Gene:PEX7&amp;HGNC:8860&amp;OMIM:601757&amp;UserInfo:Peroxisome biogenesis disorder 9B ; Rhizomelic chondrodysplasia punctata, type 1&amp;UserType:SyndrRetard;Encephalo;Metabolism;</v>
      </c>
      <c r="AD517" s="1" t="str">
        <f t="shared" si="125"/>
        <v>SyndrRetard;Encephalo;Metabolism;</v>
      </c>
    </row>
    <row r="518" spans="1:30" ht="12" customHeight="1" x14ac:dyDescent="0.2">
      <c r="A518" s="5" t="s">
        <v>1549</v>
      </c>
      <c r="B518" s="5"/>
      <c r="C518" s="5" t="s">
        <v>1550</v>
      </c>
      <c r="D518" s="6" t="str">
        <f t="shared" si="113"/>
        <v>Click HGNC</v>
      </c>
      <c r="E518" s="7">
        <v>611655</v>
      </c>
      <c r="F518" s="6" t="str">
        <f t="shared" si="112"/>
        <v>Click OMIM</v>
      </c>
      <c r="G518" s="7" t="s">
        <v>1551</v>
      </c>
      <c r="H518" s="5" t="s">
        <v>21</v>
      </c>
      <c r="I518" s="5"/>
      <c r="J518" s="5"/>
      <c r="K518" s="5"/>
      <c r="L518" s="5" t="s">
        <v>22</v>
      </c>
      <c r="M518" s="5" t="s">
        <v>22</v>
      </c>
      <c r="N518" s="5"/>
      <c r="O518" s="5"/>
      <c r="P518" s="5"/>
      <c r="Q518" s="5"/>
      <c r="R518" s="9"/>
      <c r="S518" s="1" t="str">
        <f t="shared" si="114"/>
        <v/>
      </c>
      <c r="T518" s="1" t="str">
        <f t="shared" si="115"/>
        <v/>
      </c>
      <c r="U518" s="1" t="str">
        <f t="shared" si="116"/>
        <v/>
      </c>
      <c r="V518" s="1" t="str">
        <f t="shared" si="117"/>
        <v>SyndrRetard;</v>
      </c>
      <c r="W518" s="1" t="str">
        <f t="shared" si="118"/>
        <v>RetardPlusCerebAbnorm;</v>
      </c>
      <c r="X518" s="1" t="str">
        <f t="shared" si="119"/>
        <v/>
      </c>
      <c r="Y518" s="1" t="str">
        <f t="shared" si="120"/>
        <v/>
      </c>
      <c r="Z518" s="1" t="str">
        <f t="shared" si="121"/>
        <v/>
      </c>
      <c r="AA518" s="1" t="str">
        <f t="shared" si="122"/>
        <v/>
      </c>
      <c r="AB518" s="1" t="str">
        <f t="shared" si="123"/>
        <v/>
      </c>
      <c r="AC518" s="1" t="str">
        <f t="shared" si="124"/>
        <v>Gene:PGAP1&amp;HGNC:25712&amp;OMIM:611655&amp;UserInfo:Mental retardation, autosomal recessive 42&amp;UserType:SyndrRetard;RetardPlusCerebAbnorm;</v>
      </c>
      <c r="AD518" s="1" t="str">
        <f t="shared" si="125"/>
        <v>SyndrRetard;RetardPlusCerebAbnorm;</v>
      </c>
    </row>
    <row r="519" spans="1:30" ht="12" customHeight="1" x14ac:dyDescent="0.2">
      <c r="A519" s="5" t="s">
        <v>1552</v>
      </c>
      <c r="B519" s="5"/>
      <c r="C519" s="5" t="s">
        <v>1553</v>
      </c>
      <c r="D519" s="6" t="str">
        <f t="shared" si="113"/>
        <v>Click HGNC</v>
      </c>
      <c r="E519" s="7">
        <v>615187</v>
      </c>
      <c r="F519" s="6" t="str">
        <f t="shared" si="112"/>
        <v>Click OMIM</v>
      </c>
      <c r="G519" s="7" t="s">
        <v>1554</v>
      </c>
      <c r="H519" s="5" t="s">
        <v>21</v>
      </c>
      <c r="I519" s="5"/>
      <c r="J519" s="5"/>
      <c r="K519" s="5" t="s">
        <v>22</v>
      </c>
      <c r="L519" s="5" t="s">
        <v>22</v>
      </c>
      <c r="M519" s="5"/>
      <c r="N519" s="5"/>
      <c r="O519" s="5"/>
      <c r="P519" s="5"/>
      <c r="Q519" s="5"/>
      <c r="R519" s="9"/>
      <c r="S519" s="1" t="str">
        <f t="shared" si="114"/>
        <v/>
      </c>
      <c r="T519" s="1" t="str">
        <f t="shared" si="115"/>
        <v/>
      </c>
      <c r="U519" s="1" t="str">
        <f t="shared" si="116"/>
        <v>NonSyndrRetard;</v>
      </c>
      <c r="V519" s="1" t="str">
        <f t="shared" si="117"/>
        <v>SyndrRetard;</v>
      </c>
      <c r="W519" s="1" t="str">
        <f t="shared" si="118"/>
        <v/>
      </c>
      <c r="X519" s="1" t="str">
        <f t="shared" si="119"/>
        <v/>
      </c>
      <c r="Y519" s="1" t="str">
        <f t="shared" si="120"/>
        <v/>
      </c>
      <c r="Z519" s="1" t="str">
        <f t="shared" si="121"/>
        <v/>
      </c>
      <c r="AA519" s="1" t="str">
        <f t="shared" si="122"/>
        <v/>
      </c>
      <c r="AB519" s="1" t="str">
        <f t="shared" si="123"/>
        <v/>
      </c>
      <c r="AC519" s="1" t="str">
        <f t="shared" si="124"/>
        <v>Gene:PGAP2&amp;HGNC:17893&amp;OMIM:615187&amp;UserInfo:Hyperphosphatasia with mental retardation syndrome 3&amp;UserType:NonSyndrRetard;SyndrRetard;</v>
      </c>
      <c r="AD519" s="1" t="str">
        <f t="shared" si="125"/>
        <v>NonSyndrRetard;SyndrRetard;</v>
      </c>
    </row>
    <row r="520" spans="1:30" ht="12" customHeight="1" x14ac:dyDescent="0.2">
      <c r="A520" s="5" t="s">
        <v>1555</v>
      </c>
      <c r="B520" s="5"/>
      <c r="C520" s="5" t="s">
        <v>1556</v>
      </c>
      <c r="D520" s="6" t="str">
        <f t="shared" si="113"/>
        <v>Click HGNC</v>
      </c>
      <c r="E520" s="7">
        <v>611801</v>
      </c>
      <c r="F520" s="6" t="str">
        <f t="shared" si="112"/>
        <v>Click OMIM</v>
      </c>
      <c r="G520" s="7" t="s">
        <v>1557</v>
      </c>
      <c r="H520" s="5" t="s">
        <v>21</v>
      </c>
      <c r="I520" s="5"/>
      <c r="J520" s="5"/>
      <c r="K520" s="5" t="s">
        <v>22</v>
      </c>
      <c r="L520" s="5" t="s">
        <v>22</v>
      </c>
      <c r="M520" s="5"/>
      <c r="N520" s="5"/>
      <c r="O520" s="5"/>
      <c r="P520" s="5"/>
      <c r="Q520" s="5"/>
      <c r="R520" s="9"/>
      <c r="S520" s="1" t="str">
        <f t="shared" si="114"/>
        <v/>
      </c>
      <c r="T520" s="1" t="str">
        <f t="shared" si="115"/>
        <v/>
      </c>
      <c r="U520" s="1" t="str">
        <f t="shared" si="116"/>
        <v>NonSyndrRetard;</v>
      </c>
      <c r="V520" s="1" t="str">
        <f t="shared" si="117"/>
        <v>SyndrRetard;</v>
      </c>
      <c r="W520" s="1" t="str">
        <f t="shared" si="118"/>
        <v/>
      </c>
      <c r="X520" s="1" t="str">
        <f t="shared" si="119"/>
        <v/>
      </c>
      <c r="Y520" s="1" t="str">
        <f t="shared" si="120"/>
        <v/>
      </c>
      <c r="Z520" s="1" t="str">
        <f t="shared" si="121"/>
        <v/>
      </c>
      <c r="AA520" s="1" t="str">
        <f t="shared" si="122"/>
        <v/>
      </c>
      <c r="AB520" s="1" t="str">
        <f t="shared" si="123"/>
        <v/>
      </c>
      <c r="AC520" s="1" t="str">
        <f t="shared" si="124"/>
        <v>Gene:PGAP3&amp;HGNC:23719&amp;OMIM:611801&amp;UserInfo:Hyperphosphatasia with mental retardation syndrome 4&amp;UserType:NonSyndrRetard;SyndrRetard;</v>
      </c>
      <c r="AD520" s="1" t="str">
        <f t="shared" si="125"/>
        <v>NonSyndrRetard;SyndrRetard;</v>
      </c>
    </row>
    <row r="521" spans="1:30" ht="12" customHeight="1" x14ac:dyDescent="0.2">
      <c r="A521" s="5" t="s">
        <v>1558</v>
      </c>
      <c r="B521" s="5"/>
      <c r="C521" s="5" t="s">
        <v>1559</v>
      </c>
      <c r="D521" s="6" t="str">
        <f t="shared" si="113"/>
        <v>Click HGNC</v>
      </c>
      <c r="E521" s="7">
        <v>311800</v>
      </c>
      <c r="F521" s="6" t="str">
        <f t="shared" si="112"/>
        <v>Click OMIM</v>
      </c>
      <c r="G521" s="7" t="s">
        <v>1560</v>
      </c>
      <c r="H521" s="5" t="s">
        <v>21</v>
      </c>
      <c r="I521" s="5"/>
      <c r="J521" s="5"/>
      <c r="K521" s="5"/>
      <c r="L521" s="8" t="s">
        <v>29</v>
      </c>
      <c r="M521" s="5"/>
      <c r="N521" s="8" t="s">
        <v>29</v>
      </c>
      <c r="O521" s="5" t="s">
        <v>22</v>
      </c>
      <c r="P521" s="5"/>
      <c r="Q521" s="5"/>
      <c r="R521" s="9"/>
      <c r="S521" s="1" t="str">
        <f t="shared" si="114"/>
        <v/>
      </c>
      <c r="T521" s="1" t="str">
        <f t="shared" si="115"/>
        <v/>
      </c>
      <c r="U521" s="1" t="str">
        <f t="shared" si="116"/>
        <v/>
      </c>
      <c r="V521" s="1" t="str">
        <f t="shared" si="117"/>
        <v>SyndrRetard;</v>
      </c>
      <c r="W521" s="1" t="str">
        <f t="shared" si="118"/>
        <v/>
      </c>
      <c r="X521" s="1" t="str">
        <f t="shared" si="119"/>
        <v>Encephalo;</v>
      </c>
      <c r="Y521" s="1" t="str">
        <f t="shared" si="120"/>
        <v>Metabolism;</v>
      </c>
      <c r="Z521" s="1" t="str">
        <f t="shared" si="121"/>
        <v/>
      </c>
      <c r="AA521" s="1" t="str">
        <f t="shared" si="122"/>
        <v/>
      </c>
      <c r="AB521" s="1" t="str">
        <f t="shared" si="123"/>
        <v/>
      </c>
      <c r="AC521" s="1" t="str">
        <f t="shared" si="124"/>
        <v>Gene:PGK1&amp;HGNC:8896&amp;OMIM:311800&amp;UserInfo:Phosphoglycerate kinase 1 deficiency&amp;UserType:SyndrRetard;Encephalo;Metabolism;</v>
      </c>
      <c r="AD521" s="1" t="str">
        <f t="shared" si="125"/>
        <v>SyndrRetard;Encephalo;Metabolism;</v>
      </c>
    </row>
    <row r="522" spans="1:30" ht="12" customHeight="1" x14ac:dyDescent="0.2">
      <c r="A522" s="5" t="s">
        <v>1561</v>
      </c>
      <c r="B522" s="5"/>
      <c r="C522" s="5" t="s">
        <v>1562</v>
      </c>
      <c r="D522" s="6" t="str">
        <f t="shared" si="113"/>
        <v>Click HGNC</v>
      </c>
      <c r="E522" s="7">
        <v>602978</v>
      </c>
      <c r="F522" s="6" t="str">
        <f t="shared" si="112"/>
        <v>Click OMIM</v>
      </c>
      <c r="G522" s="7" t="s">
        <v>1563</v>
      </c>
      <c r="H522" s="5"/>
      <c r="I522" s="5"/>
      <c r="J522" s="5"/>
      <c r="K522" s="5"/>
      <c r="L522" s="5" t="s">
        <v>22</v>
      </c>
      <c r="M522" s="5"/>
      <c r="N522" s="5"/>
      <c r="O522" s="5"/>
      <c r="P522" s="5"/>
      <c r="Q522" s="5"/>
      <c r="R522" s="9"/>
      <c r="S522" s="1" t="str">
        <f t="shared" si="114"/>
        <v/>
      </c>
      <c r="T522" s="1" t="str">
        <f t="shared" si="115"/>
        <v/>
      </c>
      <c r="U522" s="1" t="str">
        <f t="shared" si="116"/>
        <v/>
      </c>
      <c r="V522" s="1" t="str">
        <f t="shared" si="117"/>
        <v>SyndrRetard;</v>
      </c>
      <c r="W522" s="1" t="str">
        <f t="shared" si="118"/>
        <v/>
      </c>
      <c r="X522" s="1" t="str">
        <f t="shared" si="119"/>
        <v/>
      </c>
      <c r="Y522" s="1" t="str">
        <f t="shared" si="120"/>
        <v/>
      </c>
      <c r="Z522" s="1" t="str">
        <f t="shared" si="121"/>
        <v/>
      </c>
      <c r="AA522" s="1" t="str">
        <f t="shared" si="122"/>
        <v/>
      </c>
      <c r="AB522" s="1" t="str">
        <f t="shared" si="123"/>
        <v/>
      </c>
      <c r="AC522" s="1" t="str">
        <f t="shared" si="124"/>
        <v>Gene:PHC1&amp;HGNC:3182&amp;OMIM:602978&amp;UserInfo:?Microcephaly 11, primary, autosomal recessive&amp;UserType:SyndrRetard;</v>
      </c>
      <c r="AD522" s="1" t="str">
        <f t="shared" si="125"/>
        <v>SyndrRetard;</v>
      </c>
    </row>
    <row r="523" spans="1:30" ht="12" customHeight="1" x14ac:dyDescent="0.2">
      <c r="A523" s="5" t="s">
        <v>1564</v>
      </c>
      <c r="B523" s="5"/>
      <c r="C523" s="5" t="s">
        <v>1565</v>
      </c>
      <c r="D523" s="6" t="str">
        <f t="shared" si="113"/>
        <v>Click HGNC</v>
      </c>
      <c r="E523" s="7">
        <v>300414</v>
      </c>
      <c r="F523" s="6" t="str">
        <f t="shared" si="112"/>
        <v>Click OMIM</v>
      </c>
      <c r="G523" s="7" t="s">
        <v>1566</v>
      </c>
      <c r="H523" s="5" t="s">
        <v>21</v>
      </c>
      <c r="I523" s="5"/>
      <c r="J523" s="5"/>
      <c r="K523" s="5"/>
      <c r="L523" s="5" t="s">
        <v>22</v>
      </c>
      <c r="M523" s="5"/>
      <c r="N523" s="5"/>
      <c r="O523" s="5"/>
      <c r="P523" s="5"/>
      <c r="Q523" s="5"/>
      <c r="R523" s="9"/>
      <c r="S523" s="1" t="str">
        <f t="shared" si="114"/>
        <v/>
      </c>
      <c r="T523" s="1" t="str">
        <f t="shared" si="115"/>
        <v/>
      </c>
      <c r="U523" s="1" t="str">
        <f t="shared" si="116"/>
        <v/>
      </c>
      <c r="V523" s="1" t="str">
        <f t="shared" si="117"/>
        <v>SyndrRetard;</v>
      </c>
      <c r="W523" s="1" t="str">
        <f t="shared" si="118"/>
        <v/>
      </c>
      <c r="X523" s="1" t="str">
        <f t="shared" si="119"/>
        <v/>
      </c>
      <c r="Y523" s="1" t="str">
        <f t="shared" si="120"/>
        <v/>
      </c>
      <c r="Z523" s="1" t="str">
        <f t="shared" si="121"/>
        <v/>
      </c>
      <c r="AA523" s="1" t="str">
        <f t="shared" si="122"/>
        <v/>
      </c>
      <c r="AB523" s="1" t="str">
        <f t="shared" si="123"/>
        <v/>
      </c>
      <c r="AC523" s="1" t="str">
        <f t="shared" si="124"/>
        <v>Gene:PHF6&amp;HGNC:18145&amp;OMIM:300414&amp;UserInfo:Borjeson-Forssman-Lehmann syndrome&amp;UserType:SyndrRetard;</v>
      </c>
      <c r="AD523" s="1" t="str">
        <f t="shared" si="125"/>
        <v>SyndrRetard;</v>
      </c>
    </row>
    <row r="524" spans="1:30" ht="12" customHeight="1" x14ac:dyDescent="0.2">
      <c r="A524" s="5" t="s">
        <v>1567</v>
      </c>
      <c r="B524" s="5"/>
      <c r="C524" s="5" t="s">
        <v>1568</v>
      </c>
      <c r="D524" s="6" t="str">
        <f t="shared" si="113"/>
        <v>Click HGNC</v>
      </c>
      <c r="E524" s="7">
        <v>300560</v>
      </c>
      <c r="F524" s="6" t="str">
        <f t="shared" si="112"/>
        <v>Click OMIM</v>
      </c>
      <c r="G524" s="7" t="s">
        <v>1569</v>
      </c>
      <c r="H524" s="5" t="s">
        <v>21</v>
      </c>
      <c r="I524" s="5"/>
      <c r="J524" s="5"/>
      <c r="K524" s="5" t="s">
        <v>22</v>
      </c>
      <c r="L524" s="5" t="s">
        <v>22</v>
      </c>
      <c r="M524" s="5"/>
      <c r="N524" s="5"/>
      <c r="O524" s="5"/>
      <c r="P524" s="5"/>
      <c r="Q524" s="5"/>
      <c r="R524" s="9"/>
      <c r="S524" s="1" t="str">
        <f t="shared" si="114"/>
        <v/>
      </c>
      <c r="T524" s="1" t="str">
        <f t="shared" si="115"/>
        <v/>
      </c>
      <c r="U524" s="1" t="str">
        <f t="shared" si="116"/>
        <v>NonSyndrRetard;</v>
      </c>
      <c r="V524" s="1" t="str">
        <f t="shared" si="117"/>
        <v>SyndrRetard;</v>
      </c>
      <c r="W524" s="1" t="str">
        <f t="shared" si="118"/>
        <v/>
      </c>
      <c r="X524" s="1" t="str">
        <f t="shared" si="119"/>
        <v/>
      </c>
      <c r="Y524" s="1" t="str">
        <f t="shared" si="120"/>
        <v/>
      </c>
      <c r="Z524" s="1" t="str">
        <f t="shared" si="121"/>
        <v/>
      </c>
      <c r="AA524" s="1" t="str">
        <f t="shared" si="122"/>
        <v/>
      </c>
      <c r="AB524" s="1" t="str">
        <f t="shared" si="123"/>
        <v/>
      </c>
      <c r="AC524" s="1" t="str">
        <f t="shared" si="124"/>
        <v>Gene:PHF8&amp;HGNC:20672&amp;OMIM:300560&amp;UserInfo:Mental retardation syndrome, X-linked, Siderius type&amp;UserType:NonSyndrRetard;SyndrRetard;</v>
      </c>
      <c r="AD524" s="1" t="str">
        <f t="shared" si="125"/>
        <v>NonSyndrRetard;SyndrRetard;</v>
      </c>
    </row>
    <row r="525" spans="1:30" ht="12" customHeight="1" x14ac:dyDescent="0.2">
      <c r="A525" s="5" t="s">
        <v>1570</v>
      </c>
      <c r="B525" s="5"/>
      <c r="C525" s="5" t="s">
        <v>1571</v>
      </c>
      <c r="D525" s="6" t="str">
        <f t="shared" si="113"/>
        <v>Click HGNC</v>
      </c>
      <c r="E525" s="7">
        <v>606879</v>
      </c>
      <c r="F525" s="6" t="str">
        <f t="shared" si="112"/>
        <v>Click OMIM</v>
      </c>
      <c r="G525" s="7" t="s">
        <v>1572</v>
      </c>
      <c r="H525" s="5" t="s">
        <v>21</v>
      </c>
      <c r="I525" s="5"/>
      <c r="J525" s="5"/>
      <c r="K525" s="5"/>
      <c r="L525" s="5" t="s">
        <v>22</v>
      </c>
      <c r="M525" s="5"/>
      <c r="N525" s="8" t="s">
        <v>29</v>
      </c>
      <c r="O525" s="5" t="s">
        <v>22</v>
      </c>
      <c r="P525" s="5"/>
      <c r="Q525" s="5"/>
      <c r="R525" s="9"/>
      <c r="S525" s="1" t="str">
        <f t="shared" si="114"/>
        <v/>
      </c>
      <c r="T525" s="1" t="str">
        <f t="shared" si="115"/>
        <v/>
      </c>
      <c r="U525" s="1" t="str">
        <f t="shared" si="116"/>
        <v/>
      </c>
      <c r="V525" s="1" t="str">
        <f t="shared" si="117"/>
        <v>SyndrRetard;</v>
      </c>
      <c r="W525" s="1" t="str">
        <f t="shared" si="118"/>
        <v/>
      </c>
      <c r="X525" s="1" t="str">
        <f t="shared" si="119"/>
        <v>Encephalo;</v>
      </c>
      <c r="Y525" s="1" t="str">
        <f t="shared" si="120"/>
        <v>Metabolism;</v>
      </c>
      <c r="Z525" s="1" t="str">
        <f t="shared" si="121"/>
        <v/>
      </c>
      <c r="AA525" s="1" t="str">
        <f t="shared" si="122"/>
        <v/>
      </c>
      <c r="AB525" s="1" t="str">
        <f t="shared" si="123"/>
        <v/>
      </c>
      <c r="AC525" s="1" t="str">
        <f t="shared" si="124"/>
        <v>Gene:PHGDH&amp;HGNC:8923&amp;OMIM:606879&amp;UserInfo:Neu-Laxova syndrome 1 ; Phosphoglycerate dehydrogenase deficiency&amp;UserType:SyndrRetard;Encephalo;Metabolism;</v>
      </c>
      <c r="AD525" s="1" t="str">
        <f t="shared" si="125"/>
        <v>SyndrRetard;Encephalo;Metabolism;</v>
      </c>
    </row>
    <row r="526" spans="1:30" ht="12" customHeight="1" x14ac:dyDescent="0.2">
      <c r="A526" s="5" t="s">
        <v>1573</v>
      </c>
      <c r="B526" s="5"/>
      <c r="C526" s="5" t="s">
        <v>1574</v>
      </c>
      <c r="D526" s="6" t="str">
        <f t="shared" si="113"/>
        <v>Click HGNC</v>
      </c>
      <c r="E526" s="7">
        <v>612870</v>
      </c>
      <c r="F526" s="6" t="str">
        <f t="shared" si="112"/>
        <v>Click OMIM</v>
      </c>
      <c r="G526" s="7" t="s">
        <v>20</v>
      </c>
      <c r="H526" s="5" t="s">
        <v>21</v>
      </c>
      <c r="I526" s="5"/>
      <c r="J526" s="5"/>
      <c r="K526" s="5"/>
      <c r="L526" s="5" t="s">
        <v>177</v>
      </c>
      <c r="M526" s="5"/>
      <c r="N526" s="5"/>
      <c r="O526" s="5"/>
      <c r="P526" s="5"/>
      <c r="Q526" s="5"/>
      <c r="R526" s="9"/>
      <c r="S526" s="1" t="str">
        <f t="shared" si="114"/>
        <v/>
      </c>
      <c r="T526" s="1" t="str">
        <f t="shared" si="115"/>
        <v/>
      </c>
      <c r="U526" s="1" t="str">
        <f t="shared" si="116"/>
        <v/>
      </c>
      <c r="V526" s="1" t="str">
        <f t="shared" si="117"/>
        <v/>
      </c>
      <c r="W526" s="1" t="str">
        <f t="shared" si="118"/>
        <v/>
      </c>
      <c r="X526" s="1" t="str">
        <f t="shared" si="119"/>
        <v/>
      </c>
      <c r="Y526" s="1" t="str">
        <f t="shared" si="120"/>
        <v/>
      </c>
      <c r="Z526" s="1" t="str">
        <f t="shared" si="121"/>
        <v/>
      </c>
      <c r="AA526" s="1" t="str">
        <f t="shared" si="122"/>
        <v/>
      </c>
      <c r="AB526" s="1" t="str">
        <f t="shared" si="123"/>
        <v/>
      </c>
      <c r="AC526" s="1" t="str">
        <f t="shared" si="124"/>
        <v>Gene:PHIP&amp;HGNC:15673&amp;OMIM:612870&amp;UserInfo:No OMIM phenotype&amp;UserType:</v>
      </c>
      <c r="AD526" s="1" t="str">
        <f t="shared" si="125"/>
        <v/>
      </c>
    </row>
    <row r="527" spans="1:30" ht="12" customHeight="1" x14ac:dyDescent="0.2">
      <c r="A527" s="5" t="s">
        <v>1575</v>
      </c>
      <c r="B527" s="5"/>
      <c r="C527" s="5" t="s">
        <v>1576</v>
      </c>
      <c r="D527" s="6" t="str">
        <f t="shared" si="113"/>
        <v>Click HGNC</v>
      </c>
      <c r="E527" s="7">
        <v>605947</v>
      </c>
      <c r="F527" s="6" t="str">
        <f t="shared" si="112"/>
        <v>Click OMIM</v>
      </c>
      <c r="G527" s="7" t="s">
        <v>1577</v>
      </c>
      <c r="H527" s="5" t="s">
        <v>21</v>
      </c>
      <c r="I527" s="5"/>
      <c r="J527" s="5"/>
      <c r="K527" s="5"/>
      <c r="L527" s="5" t="s">
        <v>22</v>
      </c>
      <c r="M527" s="5"/>
      <c r="N527" s="5"/>
      <c r="O527" s="5"/>
      <c r="P527" s="5"/>
      <c r="Q527" s="5"/>
      <c r="R527" s="9"/>
      <c r="S527" s="1" t="str">
        <f t="shared" si="114"/>
        <v/>
      </c>
      <c r="T527" s="1" t="str">
        <f t="shared" si="115"/>
        <v/>
      </c>
      <c r="U527" s="1" t="str">
        <f t="shared" si="116"/>
        <v/>
      </c>
      <c r="V527" s="1" t="str">
        <f t="shared" si="117"/>
        <v>SyndrRetard;</v>
      </c>
      <c r="W527" s="1" t="str">
        <f t="shared" si="118"/>
        <v/>
      </c>
      <c r="X527" s="1" t="str">
        <f t="shared" si="119"/>
        <v/>
      </c>
      <c r="Y527" s="1" t="str">
        <f t="shared" si="120"/>
        <v/>
      </c>
      <c r="Z527" s="1" t="str">
        <f t="shared" si="121"/>
        <v/>
      </c>
      <c r="AA527" s="1" t="str">
        <f t="shared" si="122"/>
        <v/>
      </c>
      <c r="AB527" s="1" t="str">
        <f t="shared" si="123"/>
        <v/>
      </c>
      <c r="AC527" s="1" t="str">
        <f t="shared" si="124"/>
        <v>Gene:PIGL&amp;HGNC:8966&amp;OMIM:605947&amp;UserInfo:CHIME syndrome&amp;UserType:SyndrRetard;</v>
      </c>
      <c r="AD527" s="1" t="str">
        <f t="shared" si="125"/>
        <v>SyndrRetard;</v>
      </c>
    </row>
    <row r="528" spans="1:30" ht="12" customHeight="1" x14ac:dyDescent="0.2">
      <c r="A528" s="5" t="s">
        <v>1578</v>
      </c>
      <c r="B528" s="5"/>
      <c r="C528" s="5" t="s">
        <v>1579</v>
      </c>
      <c r="D528" s="6" t="str">
        <f t="shared" si="113"/>
        <v>Click HGNC</v>
      </c>
      <c r="E528" s="7">
        <v>606097</v>
      </c>
      <c r="F528" s="6" t="str">
        <f t="shared" si="112"/>
        <v>Click OMIM</v>
      </c>
      <c r="G528" s="7" t="s">
        <v>1580</v>
      </c>
      <c r="H528" s="5" t="s">
        <v>21</v>
      </c>
      <c r="I528" s="5"/>
      <c r="J528" s="5"/>
      <c r="K528" s="5"/>
      <c r="L528" s="5" t="s">
        <v>22</v>
      </c>
      <c r="M528" s="5"/>
      <c r="N528" s="5" t="s">
        <v>22</v>
      </c>
      <c r="O528" s="5"/>
      <c r="P528" s="5"/>
      <c r="Q528" s="5"/>
      <c r="R528" s="9"/>
      <c r="S528" s="1" t="str">
        <f t="shared" si="114"/>
        <v/>
      </c>
      <c r="T528" s="1" t="str">
        <f t="shared" si="115"/>
        <v/>
      </c>
      <c r="U528" s="1" t="str">
        <f t="shared" si="116"/>
        <v/>
      </c>
      <c r="V528" s="1" t="str">
        <f t="shared" si="117"/>
        <v>SyndrRetard;</v>
      </c>
      <c r="W528" s="1" t="str">
        <f t="shared" si="118"/>
        <v/>
      </c>
      <c r="X528" s="1" t="str">
        <f t="shared" si="119"/>
        <v>Encephalo;</v>
      </c>
      <c r="Y528" s="1" t="str">
        <f t="shared" si="120"/>
        <v/>
      </c>
      <c r="Z528" s="1" t="str">
        <f t="shared" si="121"/>
        <v/>
      </c>
      <c r="AA528" s="1" t="str">
        <f t="shared" si="122"/>
        <v/>
      </c>
      <c r="AB528" s="1" t="str">
        <f t="shared" si="123"/>
        <v/>
      </c>
      <c r="AC528" s="1" t="str">
        <f t="shared" si="124"/>
        <v>Gene:PIGN&amp;HGNC:8967&amp;OMIM:606097&amp;UserInfo:Multiple congenital anomalies-hypotonia-seizures syndrome 1&amp;UserType:SyndrRetard;Encephalo;</v>
      </c>
      <c r="AD528" s="1" t="str">
        <f t="shared" si="125"/>
        <v>SyndrRetard;Encephalo;</v>
      </c>
    </row>
    <row r="529" spans="1:30" ht="12" customHeight="1" x14ac:dyDescent="0.2">
      <c r="A529" s="5" t="s">
        <v>1581</v>
      </c>
      <c r="B529" s="5"/>
      <c r="C529" s="5" t="s">
        <v>1582</v>
      </c>
      <c r="D529" s="6" t="str">
        <f t="shared" si="113"/>
        <v>Click HGNC</v>
      </c>
      <c r="E529" s="7">
        <v>614730</v>
      </c>
      <c r="F529" s="6" t="str">
        <f t="shared" si="112"/>
        <v>Click OMIM</v>
      </c>
      <c r="G529" s="7" t="s">
        <v>1583</v>
      </c>
      <c r="H529" s="5" t="s">
        <v>21</v>
      </c>
      <c r="I529" s="5"/>
      <c r="J529" s="5"/>
      <c r="K529" s="5"/>
      <c r="L529" s="5" t="s">
        <v>22</v>
      </c>
      <c r="M529" s="5"/>
      <c r="N529" s="5"/>
      <c r="O529" s="5" t="s">
        <v>22</v>
      </c>
      <c r="P529" s="5"/>
      <c r="Q529" s="5"/>
      <c r="R529" s="9"/>
      <c r="S529" s="1" t="str">
        <f t="shared" si="114"/>
        <v/>
      </c>
      <c r="T529" s="1" t="str">
        <f t="shared" si="115"/>
        <v/>
      </c>
      <c r="U529" s="1" t="str">
        <f t="shared" si="116"/>
        <v/>
      </c>
      <c r="V529" s="1" t="str">
        <f t="shared" si="117"/>
        <v>SyndrRetard;</v>
      </c>
      <c r="W529" s="1" t="str">
        <f t="shared" si="118"/>
        <v/>
      </c>
      <c r="X529" s="1" t="str">
        <f t="shared" si="119"/>
        <v/>
      </c>
      <c r="Y529" s="1" t="str">
        <f t="shared" si="120"/>
        <v>Metabolism;</v>
      </c>
      <c r="Z529" s="1" t="str">
        <f t="shared" si="121"/>
        <v/>
      </c>
      <c r="AA529" s="1" t="str">
        <f t="shared" si="122"/>
        <v/>
      </c>
      <c r="AB529" s="1" t="str">
        <f t="shared" si="123"/>
        <v/>
      </c>
      <c r="AC529" s="1" t="str">
        <f t="shared" si="124"/>
        <v>Gene:PIGO&amp;HGNC:23215&amp;OMIM:614730&amp;UserInfo:Hyperphosphatasia with mental retardation syndrome 2&amp;UserType:SyndrRetard;Metabolism;</v>
      </c>
      <c r="AD529" s="1" t="str">
        <f t="shared" si="125"/>
        <v>SyndrRetard;Metabolism;</v>
      </c>
    </row>
    <row r="530" spans="1:30" ht="12" customHeight="1" x14ac:dyDescent="0.2">
      <c r="A530" s="5" t="s">
        <v>1584</v>
      </c>
      <c r="B530" s="5"/>
      <c r="C530" s="5" t="s">
        <v>1585</v>
      </c>
      <c r="D530" s="6" t="str">
        <f t="shared" si="113"/>
        <v>Click HGNC</v>
      </c>
      <c r="E530" s="7">
        <v>610272</v>
      </c>
      <c r="F530" s="6" t="str">
        <f t="shared" si="112"/>
        <v>Click OMIM</v>
      </c>
      <c r="G530" s="7" t="s">
        <v>1586</v>
      </c>
      <c r="H530" s="5" t="s">
        <v>21</v>
      </c>
      <c r="I530" s="5"/>
      <c r="J530" s="5"/>
      <c r="K530" s="5"/>
      <c r="L530" s="5" t="s">
        <v>22</v>
      </c>
      <c r="M530" s="5"/>
      <c r="N530" s="5"/>
      <c r="O530" s="5"/>
      <c r="P530" s="5" t="s">
        <v>22</v>
      </c>
      <c r="Q530" s="5"/>
      <c r="R530" s="9"/>
      <c r="S530" s="1" t="str">
        <f t="shared" si="114"/>
        <v/>
      </c>
      <c r="T530" s="1" t="str">
        <f t="shared" si="115"/>
        <v/>
      </c>
      <c r="U530" s="1" t="str">
        <f t="shared" si="116"/>
        <v/>
      </c>
      <c r="V530" s="1" t="str">
        <f t="shared" si="117"/>
        <v>SyndrRetard;</v>
      </c>
      <c r="W530" s="1" t="str">
        <f t="shared" si="118"/>
        <v/>
      </c>
      <c r="X530" s="1" t="str">
        <f t="shared" si="119"/>
        <v/>
      </c>
      <c r="Y530" s="1" t="str">
        <f t="shared" si="120"/>
        <v/>
      </c>
      <c r="Z530" s="1" t="str">
        <f t="shared" si="121"/>
        <v>NonRetardButSyndr;</v>
      </c>
      <c r="AA530" s="1" t="str">
        <f t="shared" si="122"/>
        <v/>
      </c>
      <c r="AB530" s="1" t="str">
        <f t="shared" si="123"/>
        <v/>
      </c>
      <c r="AC530" s="1" t="str">
        <f t="shared" si="124"/>
        <v>Gene:PIGT&amp;HGNC:14938&amp;OMIM:610272&amp;UserInfo:?Paroxysmal nocturnal hemoglobinuria 2 ; Multiple congenital anomalies-hypotonia-seizures syndrome 3&amp;UserType:SyndrRetard;NonRetardButSyndr;</v>
      </c>
      <c r="AD530" s="1" t="str">
        <f t="shared" si="125"/>
        <v>SyndrRetard;NonRetardButSyndr;</v>
      </c>
    </row>
    <row r="531" spans="1:30" ht="12" customHeight="1" x14ac:dyDescent="0.2">
      <c r="A531" s="5" t="s">
        <v>1587</v>
      </c>
      <c r="B531" s="5"/>
      <c r="C531" s="5" t="s">
        <v>1588</v>
      </c>
      <c r="D531" s="6" t="str">
        <f t="shared" si="113"/>
        <v>Click HGNC</v>
      </c>
      <c r="E531" s="7">
        <v>610274</v>
      </c>
      <c r="F531" s="6" t="str">
        <f t="shared" si="112"/>
        <v>Click OMIM</v>
      </c>
      <c r="G531" s="7" t="s">
        <v>1589</v>
      </c>
      <c r="H531" s="5" t="s">
        <v>283</v>
      </c>
      <c r="I531" s="5"/>
      <c r="J531" s="5"/>
      <c r="K531" s="5"/>
      <c r="L531" s="5" t="s">
        <v>22</v>
      </c>
      <c r="M531" s="5"/>
      <c r="N531" s="5"/>
      <c r="O531" s="5" t="s">
        <v>22</v>
      </c>
      <c r="P531" s="5"/>
      <c r="Q531" s="5"/>
      <c r="R531" s="9"/>
      <c r="S531" s="1" t="str">
        <f t="shared" si="114"/>
        <v/>
      </c>
      <c r="T531" s="1" t="str">
        <f t="shared" si="115"/>
        <v/>
      </c>
      <c r="U531" s="1" t="str">
        <f t="shared" si="116"/>
        <v/>
      </c>
      <c r="V531" s="1" t="str">
        <f t="shared" si="117"/>
        <v>SyndrRetard;</v>
      </c>
      <c r="W531" s="1" t="str">
        <f t="shared" si="118"/>
        <v/>
      </c>
      <c r="X531" s="1" t="str">
        <f t="shared" si="119"/>
        <v/>
      </c>
      <c r="Y531" s="1" t="str">
        <f t="shared" si="120"/>
        <v>Metabolism;</v>
      </c>
      <c r="Z531" s="1" t="str">
        <f t="shared" si="121"/>
        <v/>
      </c>
      <c r="AA531" s="1" t="str">
        <f t="shared" si="122"/>
        <v/>
      </c>
      <c r="AB531" s="1" t="str">
        <f t="shared" si="123"/>
        <v/>
      </c>
      <c r="AC531" s="1" t="str">
        <f t="shared" si="124"/>
        <v>Gene:PIGV&amp;HGNC:26031&amp;OMIM:610274&amp;UserInfo:Hyperphosphatasia with mental retardation syndrome 1&amp;UserType:SyndrRetard;Metabolism;</v>
      </c>
      <c r="AD531" s="1" t="str">
        <f t="shared" si="125"/>
        <v>SyndrRetard;Metabolism;</v>
      </c>
    </row>
    <row r="532" spans="1:30" ht="12" customHeight="1" x14ac:dyDescent="0.2">
      <c r="A532" s="5" t="s">
        <v>1590</v>
      </c>
      <c r="B532" s="5"/>
      <c r="C532" s="5" t="s">
        <v>1591</v>
      </c>
      <c r="D532" s="6" t="str">
        <f t="shared" si="113"/>
        <v>Click HGNC</v>
      </c>
      <c r="E532" s="7">
        <v>603157</v>
      </c>
      <c r="F532" s="6" t="str">
        <f t="shared" si="112"/>
        <v>Click OMIM</v>
      </c>
      <c r="G532" s="7" t="s">
        <v>1592</v>
      </c>
      <c r="H532" s="5" t="s">
        <v>21</v>
      </c>
      <c r="I532" s="5"/>
      <c r="J532" s="5"/>
      <c r="K532" s="5"/>
      <c r="L532" s="5" t="s">
        <v>22</v>
      </c>
      <c r="M532" s="5" t="s">
        <v>22</v>
      </c>
      <c r="N532" s="5"/>
      <c r="O532" s="5"/>
      <c r="P532" s="5"/>
      <c r="Q532" s="5"/>
      <c r="R532" s="9"/>
      <c r="S532" s="1" t="str">
        <f t="shared" si="114"/>
        <v/>
      </c>
      <c r="T532" s="1" t="str">
        <f t="shared" si="115"/>
        <v/>
      </c>
      <c r="U532" s="1" t="str">
        <f t="shared" si="116"/>
        <v/>
      </c>
      <c r="V532" s="1" t="str">
        <f t="shared" si="117"/>
        <v>SyndrRetard;</v>
      </c>
      <c r="W532" s="1" t="str">
        <f t="shared" si="118"/>
        <v>RetardPlusCerebAbnorm;</v>
      </c>
      <c r="X532" s="1" t="str">
        <f t="shared" si="119"/>
        <v/>
      </c>
      <c r="Y532" s="1" t="str">
        <f t="shared" si="120"/>
        <v/>
      </c>
      <c r="Z532" s="1" t="str">
        <f t="shared" si="121"/>
        <v/>
      </c>
      <c r="AA532" s="1" t="str">
        <f t="shared" si="122"/>
        <v/>
      </c>
      <c r="AB532" s="1" t="str">
        <f t="shared" si="123"/>
        <v/>
      </c>
      <c r="AC532" s="1" t="str">
        <f t="shared" si="124"/>
        <v>Gene:PIK3R2&amp;HGNC:8980&amp;OMIM:603157&amp;UserInfo:Megalencephaly-polymicrogyria-polydactyly-hydrocephalus syndrome 1&amp;UserType:SyndrRetard;RetardPlusCerebAbnorm;</v>
      </c>
      <c r="AD532" s="1" t="str">
        <f t="shared" si="125"/>
        <v>SyndrRetard;RetardPlusCerebAbnorm;</v>
      </c>
    </row>
    <row r="533" spans="1:30" ht="12" customHeight="1" x14ac:dyDescent="0.2">
      <c r="A533" s="5" t="s">
        <v>1593</v>
      </c>
      <c r="B533" s="5"/>
      <c r="C533" s="5" t="s">
        <v>1594</v>
      </c>
      <c r="D533" s="6" t="str">
        <f t="shared" si="113"/>
        <v>Click HGNC</v>
      </c>
      <c r="E533" s="7">
        <v>603604</v>
      </c>
      <c r="F533" s="6" t="str">
        <f t="shared" si="112"/>
        <v>Click OMIM</v>
      </c>
      <c r="G533" s="7" t="s">
        <v>1595</v>
      </c>
      <c r="H533" s="5" t="s">
        <v>283</v>
      </c>
      <c r="I533" s="5"/>
      <c r="J533" s="5"/>
      <c r="K533" s="5"/>
      <c r="L533" s="5" t="s">
        <v>22</v>
      </c>
      <c r="M533" s="5" t="s">
        <v>22</v>
      </c>
      <c r="N533" s="5" t="s">
        <v>22</v>
      </c>
      <c r="O533" s="8" t="s">
        <v>29</v>
      </c>
      <c r="P533" s="5"/>
      <c r="Q533" s="5"/>
      <c r="R533" s="9"/>
      <c r="S533" s="1" t="str">
        <f t="shared" si="114"/>
        <v/>
      </c>
      <c r="T533" s="1" t="str">
        <f t="shared" si="115"/>
        <v/>
      </c>
      <c r="U533" s="1" t="str">
        <f t="shared" si="116"/>
        <v/>
      </c>
      <c r="V533" s="1" t="str">
        <f t="shared" si="117"/>
        <v>SyndrRetard;</v>
      </c>
      <c r="W533" s="1" t="str">
        <f t="shared" si="118"/>
        <v>RetardPlusCerebAbnorm;</v>
      </c>
      <c r="X533" s="1" t="str">
        <f t="shared" si="119"/>
        <v>Encephalo;</v>
      </c>
      <c r="Y533" s="1" t="str">
        <f t="shared" si="120"/>
        <v>Metabolism;</v>
      </c>
      <c r="Z533" s="1" t="str">
        <f t="shared" si="121"/>
        <v/>
      </c>
      <c r="AA533" s="1" t="str">
        <f t="shared" si="122"/>
        <v/>
      </c>
      <c r="AB533" s="1" t="str">
        <f t="shared" si="123"/>
        <v/>
      </c>
      <c r="AC533" s="1" t="str">
        <f t="shared" si="124"/>
        <v>Gene:PLA2G6&amp;HGNC:9039&amp;OMIM:603604&amp;UserInfo:Infantile neuroaxonal dystrophy 1 ; Neurodegeneration with brain iron accumulation 2B ; Parkinson disease 14, autosomal recessive&amp;UserType:SyndrRetard;RetardPlusCerebAbnorm;Encephalo;Metabolism;</v>
      </c>
      <c r="AD533" s="1" t="str">
        <f t="shared" si="125"/>
        <v>SyndrRetard;RetardPlusCerebAbnorm;Encephalo;Metabolism;</v>
      </c>
    </row>
    <row r="534" spans="1:30" ht="12" customHeight="1" x14ac:dyDescent="0.2">
      <c r="A534" s="5" t="s">
        <v>1596</v>
      </c>
      <c r="B534" s="5"/>
      <c r="C534" s="5" t="s">
        <v>1597</v>
      </c>
      <c r="D534" s="6" t="str">
        <f t="shared" si="113"/>
        <v>Click HGNC</v>
      </c>
      <c r="E534" s="7">
        <v>607120</v>
      </c>
      <c r="F534" s="6" t="str">
        <f t="shared" si="112"/>
        <v>Click OMIM</v>
      </c>
      <c r="G534" s="7" t="s">
        <v>1598</v>
      </c>
      <c r="H534" s="5" t="s">
        <v>211</v>
      </c>
      <c r="I534" s="5"/>
      <c r="J534" s="5"/>
      <c r="K534" s="5"/>
      <c r="L534" s="5"/>
      <c r="M534" s="5"/>
      <c r="N534" s="5" t="s">
        <v>22</v>
      </c>
      <c r="O534" s="5"/>
      <c r="P534" s="5"/>
      <c r="Q534" s="5"/>
      <c r="R534" s="9"/>
      <c r="S534" s="1" t="str">
        <f t="shared" si="114"/>
        <v/>
      </c>
      <c r="T534" s="1" t="str">
        <f t="shared" si="115"/>
        <v/>
      </c>
      <c r="U534" s="1" t="str">
        <f t="shared" si="116"/>
        <v/>
      </c>
      <c r="V534" s="1" t="str">
        <f t="shared" si="117"/>
        <v/>
      </c>
      <c r="W534" s="1" t="str">
        <f t="shared" si="118"/>
        <v/>
      </c>
      <c r="X534" s="1" t="str">
        <f t="shared" si="119"/>
        <v>Encephalo;</v>
      </c>
      <c r="Y534" s="1" t="str">
        <f t="shared" si="120"/>
        <v/>
      </c>
      <c r="Z534" s="1" t="str">
        <f t="shared" si="121"/>
        <v/>
      </c>
      <c r="AA534" s="1" t="str">
        <f t="shared" si="122"/>
        <v/>
      </c>
      <c r="AB534" s="1" t="str">
        <f t="shared" si="123"/>
        <v/>
      </c>
      <c r="AC534" s="1" t="str">
        <f t="shared" si="124"/>
        <v>Gene:PLCB1&amp;HGNC:15917&amp;OMIM:607120&amp;UserInfo:Epileptic encephalopathy, early infantile, 12&amp;UserType:Encephalo;</v>
      </c>
      <c r="AD534" s="1" t="str">
        <f t="shared" si="125"/>
        <v>Encephalo;</v>
      </c>
    </row>
    <row r="535" spans="1:30" ht="12" customHeight="1" x14ac:dyDescent="0.2">
      <c r="A535" s="5" t="s">
        <v>1599</v>
      </c>
      <c r="B535" s="5"/>
      <c r="C535" s="5" t="s">
        <v>1600</v>
      </c>
      <c r="D535" s="6" t="str">
        <f t="shared" si="113"/>
        <v>Click HGNC</v>
      </c>
      <c r="E535" s="7">
        <v>600810</v>
      </c>
      <c r="F535" s="6" t="str">
        <f t="shared" si="112"/>
        <v>Click OMIM</v>
      </c>
      <c r="G535" s="7" t="s">
        <v>1601</v>
      </c>
      <c r="H535" s="5"/>
      <c r="I535" s="5"/>
      <c r="J535" s="5"/>
      <c r="K535" s="5"/>
      <c r="L535" s="5" t="s">
        <v>22</v>
      </c>
      <c r="M535" s="5"/>
      <c r="N535" s="5"/>
      <c r="O535" s="5"/>
      <c r="P535" s="5" t="s">
        <v>22</v>
      </c>
      <c r="Q535" s="5"/>
      <c r="R535" s="9"/>
      <c r="S535" s="1" t="str">
        <f t="shared" si="114"/>
        <v/>
      </c>
      <c r="T535" s="1" t="str">
        <f t="shared" si="115"/>
        <v/>
      </c>
      <c r="U535" s="1" t="str">
        <f t="shared" si="116"/>
        <v/>
      </c>
      <c r="V535" s="1" t="str">
        <f t="shared" si="117"/>
        <v>SyndrRetard;</v>
      </c>
      <c r="W535" s="1" t="str">
        <f t="shared" si="118"/>
        <v/>
      </c>
      <c r="X535" s="1" t="str">
        <f t="shared" si="119"/>
        <v/>
      </c>
      <c r="Y535" s="1" t="str">
        <f t="shared" si="120"/>
        <v/>
      </c>
      <c r="Z535" s="1" t="str">
        <f t="shared" si="121"/>
        <v>NonRetardButSyndr;</v>
      </c>
      <c r="AA535" s="1" t="str">
        <f t="shared" si="122"/>
        <v/>
      </c>
      <c r="AB535" s="1" t="str">
        <f t="shared" si="123"/>
        <v/>
      </c>
      <c r="AC535" s="1" t="str">
        <f t="shared" si="124"/>
        <v>Gene:PLCB4&amp;HGNC:9059&amp;OMIM:600810&amp;UserInfo:Auriculocondylar syndrome 2&amp;UserType:SyndrRetard;NonRetardButSyndr;</v>
      </c>
      <c r="AD535" s="1" t="str">
        <f t="shared" si="125"/>
        <v>SyndrRetard;NonRetardButSyndr;</v>
      </c>
    </row>
    <row r="536" spans="1:30" ht="12" customHeight="1" x14ac:dyDescent="0.2">
      <c r="A536" s="12" t="s">
        <v>1602</v>
      </c>
      <c r="B536" s="12"/>
      <c r="C536" s="5" t="s">
        <v>1603</v>
      </c>
      <c r="D536" s="6" t="str">
        <f t="shared" si="113"/>
        <v>Click HGNC</v>
      </c>
      <c r="E536" s="7">
        <v>601282</v>
      </c>
      <c r="F536" s="6" t="str">
        <f t="shared" si="112"/>
        <v>Click OMIM</v>
      </c>
      <c r="G536" s="7" t="s">
        <v>1604</v>
      </c>
      <c r="H536" s="5"/>
      <c r="I536" s="5"/>
      <c r="J536" s="5"/>
      <c r="K536" s="5"/>
      <c r="L536" s="5"/>
      <c r="M536" s="5"/>
      <c r="N536" s="5"/>
      <c r="O536" s="5"/>
      <c r="P536" s="5" t="s">
        <v>22</v>
      </c>
      <c r="Q536" s="5" t="s">
        <v>22</v>
      </c>
      <c r="R536" s="9" t="s">
        <v>22</v>
      </c>
      <c r="S536" s="1" t="str">
        <f t="shared" si="114"/>
        <v/>
      </c>
      <c r="T536" s="1" t="str">
        <f t="shared" si="115"/>
        <v/>
      </c>
      <c r="U536" s="1" t="str">
        <f t="shared" si="116"/>
        <v/>
      </c>
      <c r="V536" s="1" t="str">
        <f t="shared" si="117"/>
        <v/>
      </c>
      <c r="W536" s="1" t="str">
        <f t="shared" si="118"/>
        <v/>
      </c>
      <c r="X536" s="1" t="str">
        <f t="shared" si="119"/>
        <v/>
      </c>
      <c r="Y536" s="1" t="str">
        <f t="shared" si="120"/>
        <v/>
      </c>
      <c r="Z536" s="1" t="str">
        <f t="shared" si="121"/>
        <v>NonRetardButSyndr;</v>
      </c>
      <c r="AA536" s="1" t="str">
        <f t="shared" si="122"/>
        <v>Cardiopathy;</v>
      </c>
      <c r="AB536" s="1" t="str">
        <f t="shared" si="123"/>
        <v>Neuro;</v>
      </c>
      <c r="AC536" s="1" t="str">
        <f t="shared" si="124"/>
        <v>Gene:PLEC&amp;HGNC:9069&amp;OMIM:601282&amp;UserInfo:?Epidermolysis bullosa simplex with nail dystrophy ; Epidermolysis bullosa simplex with muscular dystrophy ; Epidermolysis bullosa simplex with pyloric atresia ; Epidermolysis bullosa simplex, Ogna type ; Muscular dystrophy, limb-girdle, type 2Q&amp;UserType:NonRetardButSyndr;Cardiopathy;Neuro;</v>
      </c>
      <c r="AD536" s="1" t="str">
        <f t="shared" si="125"/>
        <v>NonRetardButSyndr;Cardiopathy;Neuro;</v>
      </c>
    </row>
    <row r="537" spans="1:30" ht="12" customHeight="1" x14ac:dyDescent="0.2">
      <c r="A537" s="5" t="s">
        <v>1605</v>
      </c>
      <c r="B537" s="5"/>
      <c r="C537" s="5" t="s">
        <v>1606</v>
      </c>
      <c r="D537" s="6" t="str">
        <f t="shared" si="113"/>
        <v>Click HGNC</v>
      </c>
      <c r="E537" s="7">
        <v>153454</v>
      </c>
      <c r="F537" s="6" t="str">
        <f t="shared" si="112"/>
        <v>Click OMIM</v>
      </c>
      <c r="G537" s="7" t="s">
        <v>1607</v>
      </c>
      <c r="H537" s="5"/>
      <c r="I537" s="5"/>
      <c r="J537" s="5"/>
      <c r="K537" s="5"/>
      <c r="L537" s="5" t="s">
        <v>22</v>
      </c>
      <c r="M537" s="5"/>
      <c r="N537" s="5"/>
      <c r="O537" s="5"/>
      <c r="P537" s="5" t="s">
        <v>22</v>
      </c>
      <c r="Q537" s="5"/>
      <c r="R537" s="9"/>
      <c r="S537" s="1" t="str">
        <f t="shared" si="114"/>
        <v/>
      </c>
      <c r="T537" s="1" t="str">
        <f t="shared" si="115"/>
        <v/>
      </c>
      <c r="U537" s="1" t="str">
        <f t="shared" si="116"/>
        <v/>
      </c>
      <c r="V537" s="1" t="str">
        <f t="shared" si="117"/>
        <v>SyndrRetard;</v>
      </c>
      <c r="W537" s="1" t="str">
        <f t="shared" si="118"/>
        <v/>
      </c>
      <c r="X537" s="1" t="str">
        <f t="shared" si="119"/>
        <v/>
      </c>
      <c r="Y537" s="1" t="str">
        <f t="shared" si="120"/>
        <v/>
      </c>
      <c r="Z537" s="1" t="str">
        <f t="shared" si="121"/>
        <v>NonRetardButSyndr;</v>
      </c>
      <c r="AA537" s="1" t="str">
        <f t="shared" si="122"/>
        <v/>
      </c>
      <c r="AB537" s="1" t="str">
        <f t="shared" si="123"/>
        <v/>
      </c>
      <c r="AC537" s="1" t="str">
        <f t="shared" si="124"/>
        <v>Gene:PLOD1&amp;HGNC:9081&amp;OMIM:153454&amp;UserInfo:Ehlers-Danlos syndrome, type VI&amp;UserType:SyndrRetard;NonRetardButSyndr;</v>
      </c>
      <c r="AD537" s="1" t="str">
        <f t="shared" si="125"/>
        <v>SyndrRetard;NonRetardButSyndr;</v>
      </c>
    </row>
    <row r="538" spans="1:30" ht="12" customHeight="1" x14ac:dyDescent="0.2">
      <c r="A538" s="5" t="s">
        <v>1608</v>
      </c>
      <c r="B538" s="5"/>
      <c r="C538" s="5" t="s">
        <v>1609</v>
      </c>
      <c r="D538" s="6" t="str">
        <f t="shared" si="113"/>
        <v>Click HGNC</v>
      </c>
      <c r="E538" s="7">
        <v>300401</v>
      </c>
      <c r="F538" s="6" t="str">
        <f t="shared" si="112"/>
        <v>Click OMIM</v>
      </c>
      <c r="G538" s="7" t="s">
        <v>1610</v>
      </c>
      <c r="H538" s="5" t="s">
        <v>21</v>
      </c>
      <c r="I538" s="5"/>
      <c r="J538" s="5"/>
      <c r="K538" s="5"/>
      <c r="L538" s="5" t="s">
        <v>22</v>
      </c>
      <c r="M538" s="5" t="s">
        <v>22</v>
      </c>
      <c r="N538" s="5"/>
      <c r="O538" s="5"/>
      <c r="P538" s="5"/>
      <c r="Q538" s="5"/>
      <c r="R538" s="9"/>
      <c r="S538" s="1" t="str">
        <f t="shared" si="114"/>
        <v/>
      </c>
      <c r="T538" s="1" t="str">
        <f t="shared" si="115"/>
        <v/>
      </c>
      <c r="U538" s="1" t="str">
        <f t="shared" si="116"/>
        <v/>
      </c>
      <c r="V538" s="1" t="str">
        <f t="shared" si="117"/>
        <v>SyndrRetard;</v>
      </c>
      <c r="W538" s="1" t="str">
        <f t="shared" si="118"/>
        <v>RetardPlusCerebAbnorm;</v>
      </c>
      <c r="X538" s="1" t="str">
        <f t="shared" si="119"/>
        <v/>
      </c>
      <c r="Y538" s="1" t="str">
        <f t="shared" si="120"/>
        <v/>
      </c>
      <c r="Z538" s="1" t="str">
        <f t="shared" si="121"/>
        <v/>
      </c>
      <c r="AA538" s="1" t="str">
        <f t="shared" si="122"/>
        <v/>
      </c>
      <c r="AB538" s="1" t="str">
        <f t="shared" si="123"/>
        <v/>
      </c>
      <c r="AC538" s="1" t="str">
        <f t="shared" si="124"/>
        <v>Gene:PLP1&amp;HGNC:9086&amp;OMIM:300401&amp;UserInfo:Pelizaeus-Merzbacher disease ; Spastic paraplegia 2, X-linked&amp;UserType:SyndrRetard;RetardPlusCerebAbnorm;</v>
      </c>
      <c r="AD538" s="1" t="str">
        <f t="shared" si="125"/>
        <v>SyndrRetard;RetardPlusCerebAbnorm;</v>
      </c>
    </row>
    <row r="539" spans="1:30" ht="12" customHeight="1" x14ac:dyDescent="0.2">
      <c r="A539" s="5" t="s">
        <v>1611</v>
      </c>
      <c r="B539" s="5"/>
      <c r="C539" s="5" t="s">
        <v>1612</v>
      </c>
      <c r="D539" s="6" t="str">
        <f t="shared" si="113"/>
        <v>Click HGNC</v>
      </c>
      <c r="E539" s="7">
        <v>604282</v>
      </c>
      <c r="F539" s="6" t="str">
        <f t="shared" si="112"/>
        <v>Click OMIM</v>
      </c>
      <c r="G539" s="7" t="s">
        <v>20</v>
      </c>
      <c r="H539" s="5" t="s">
        <v>21</v>
      </c>
      <c r="I539" s="5"/>
      <c r="J539" s="5"/>
      <c r="K539" s="5"/>
      <c r="L539" s="5"/>
      <c r="M539" s="5"/>
      <c r="N539" s="5"/>
      <c r="O539" s="5"/>
      <c r="P539" s="5"/>
      <c r="Q539" s="5"/>
      <c r="R539" s="9"/>
      <c r="S539" s="1" t="str">
        <f t="shared" si="114"/>
        <v/>
      </c>
      <c r="T539" s="1" t="str">
        <f t="shared" si="115"/>
        <v/>
      </c>
      <c r="U539" s="1" t="str">
        <f t="shared" si="116"/>
        <v/>
      </c>
      <c r="V539" s="1" t="str">
        <f t="shared" si="117"/>
        <v/>
      </c>
      <c r="W539" s="1" t="str">
        <f t="shared" si="118"/>
        <v/>
      </c>
      <c r="X539" s="1" t="str">
        <f t="shared" si="119"/>
        <v/>
      </c>
      <c r="Y539" s="1" t="str">
        <f t="shared" si="120"/>
        <v/>
      </c>
      <c r="Z539" s="1" t="str">
        <f t="shared" si="121"/>
        <v/>
      </c>
      <c r="AA539" s="1" t="str">
        <f t="shared" si="122"/>
        <v/>
      </c>
      <c r="AB539" s="1" t="str">
        <f t="shared" si="123"/>
        <v/>
      </c>
      <c r="AC539" s="1" t="str">
        <f t="shared" si="124"/>
        <v>Gene:PLXND1&amp;HGNC:9107&amp;OMIM:604282&amp;UserInfo:No OMIM phenotype&amp;UserType:</v>
      </c>
      <c r="AD539" s="1" t="str">
        <f t="shared" si="125"/>
        <v/>
      </c>
    </row>
    <row r="540" spans="1:30" ht="12" customHeight="1" x14ac:dyDescent="0.2">
      <c r="A540" s="5" t="s">
        <v>1613</v>
      </c>
      <c r="B540" s="5"/>
      <c r="C540" s="5" t="s">
        <v>1614</v>
      </c>
      <c r="D540" s="6" t="str">
        <f t="shared" si="113"/>
        <v>Click HGNC</v>
      </c>
      <c r="E540" s="7">
        <v>601785</v>
      </c>
      <c r="F540" s="6" t="str">
        <f t="shared" si="112"/>
        <v>Click OMIM</v>
      </c>
      <c r="G540" s="7" t="s">
        <v>1615</v>
      </c>
      <c r="H540" s="5" t="s">
        <v>21</v>
      </c>
      <c r="I540" s="5"/>
      <c r="J540" s="5"/>
      <c r="K540" s="5"/>
      <c r="L540" s="8" t="s">
        <v>29</v>
      </c>
      <c r="M540" s="5"/>
      <c r="N540" s="8" t="s">
        <v>29</v>
      </c>
      <c r="O540" s="5" t="s">
        <v>22</v>
      </c>
      <c r="P540" s="5"/>
      <c r="Q540" s="5"/>
      <c r="R540" s="9"/>
      <c r="S540" s="1" t="str">
        <f t="shared" si="114"/>
        <v/>
      </c>
      <c r="T540" s="1" t="str">
        <f t="shared" si="115"/>
        <v/>
      </c>
      <c r="U540" s="1" t="str">
        <f t="shared" si="116"/>
        <v/>
      </c>
      <c r="V540" s="1" t="str">
        <f t="shared" si="117"/>
        <v>SyndrRetard;</v>
      </c>
      <c r="W540" s="1" t="str">
        <f t="shared" si="118"/>
        <v/>
      </c>
      <c r="X540" s="1" t="str">
        <f t="shared" si="119"/>
        <v>Encephalo;</v>
      </c>
      <c r="Y540" s="1" t="str">
        <f t="shared" si="120"/>
        <v>Metabolism;</v>
      </c>
      <c r="Z540" s="1" t="str">
        <f t="shared" si="121"/>
        <v/>
      </c>
      <c r="AA540" s="1" t="str">
        <f t="shared" si="122"/>
        <v/>
      </c>
      <c r="AB540" s="1" t="str">
        <f t="shared" si="123"/>
        <v/>
      </c>
      <c r="AC540" s="1" t="str">
        <f t="shared" si="124"/>
        <v>Gene:PMM2&amp;HGNC:9115&amp;OMIM:601785&amp;UserInfo:Congenital disorder of glycosylation, type Ia&amp;UserType:SyndrRetard;Encephalo;Metabolism;</v>
      </c>
      <c r="AD540" s="1" t="str">
        <f t="shared" si="125"/>
        <v>SyndrRetard;Encephalo;Metabolism;</v>
      </c>
    </row>
    <row r="541" spans="1:30" ht="12" customHeight="1" x14ac:dyDescent="0.2">
      <c r="A541" s="5" t="s">
        <v>1616</v>
      </c>
      <c r="B541" s="5"/>
      <c r="C541" s="5" t="s">
        <v>1617</v>
      </c>
      <c r="D541" s="6" t="str">
        <f t="shared" si="113"/>
        <v>Click HGNC</v>
      </c>
      <c r="E541" s="7">
        <v>605610</v>
      </c>
      <c r="F541" s="6" t="str">
        <f t="shared" si="112"/>
        <v>Click OMIM</v>
      </c>
      <c r="G541" s="7" t="s">
        <v>1618</v>
      </c>
      <c r="H541" s="5" t="s">
        <v>211</v>
      </c>
      <c r="I541" s="5"/>
      <c r="J541" s="5"/>
      <c r="K541" s="5"/>
      <c r="L541" s="5" t="s">
        <v>22</v>
      </c>
      <c r="M541" s="5" t="s">
        <v>22</v>
      </c>
      <c r="N541" s="5" t="s">
        <v>22</v>
      </c>
      <c r="O541" s="5"/>
      <c r="P541" s="5"/>
      <c r="Q541" s="5"/>
      <c r="R541" s="9" t="s">
        <v>22</v>
      </c>
      <c r="S541" s="1" t="str">
        <f t="shared" si="114"/>
        <v/>
      </c>
      <c r="T541" s="1" t="str">
        <f t="shared" si="115"/>
        <v/>
      </c>
      <c r="U541" s="1" t="str">
        <f t="shared" si="116"/>
        <v/>
      </c>
      <c r="V541" s="1" t="str">
        <f t="shared" si="117"/>
        <v>SyndrRetard;</v>
      </c>
      <c r="W541" s="1" t="str">
        <f t="shared" si="118"/>
        <v>RetardPlusCerebAbnorm;</v>
      </c>
      <c r="X541" s="1" t="str">
        <f t="shared" si="119"/>
        <v>Encephalo;</v>
      </c>
      <c r="Y541" s="1" t="str">
        <f t="shared" si="120"/>
        <v/>
      </c>
      <c r="Z541" s="1" t="str">
        <f t="shared" si="121"/>
        <v/>
      </c>
      <c r="AA541" s="1" t="str">
        <f t="shared" si="122"/>
        <v/>
      </c>
      <c r="AB541" s="1" t="str">
        <f t="shared" si="123"/>
        <v>Neuro;</v>
      </c>
      <c r="AC541" s="1" t="str">
        <f t="shared" si="124"/>
        <v>Gene:PNKP&amp;HGNC:9154&amp;OMIM:605610&amp;UserInfo:Ataxia-oculomotor apraxia 4 ; Microcephaly, seizures, and developmental delay&amp;UserType:SyndrRetard;RetardPlusCerebAbnorm;Encephalo;Neuro;</v>
      </c>
      <c r="AD541" s="1" t="str">
        <f t="shared" si="125"/>
        <v>SyndrRetard;RetardPlusCerebAbnorm;Encephalo;Neuro;</v>
      </c>
    </row>
    <row r="542" spans="1:30" ht="12" customHeight="1" x14ac:dyDescent="0.2">
      <c r="A542" s="5" t="s">
        <v>1619</v>
      </c>
      <c r="B542" s="5"/>
      <c r="C542" s="5" t="s">
        <v>1620</v>
      </c>
      <c r="D542" s="6" t="str">
        <f t="shared" si="113"/>
        <v>Click HGNC</v>
      </c>
      <c r="E542" s="7">
        <v>164050</v>
      </c>
      <c r="F542" s="6" t="str">
        <f t="shared" si="112"/>
        <v>Click OMIM</v>
      </c>
      <c r="G542" s="7" t="s">
        <v>1621</v>
      </c>
      <c r="H542" s="5" t="s">
        <v>21</v>
      </c>
      <c r="I542" s="5"/>
      <c r="J542" s="5"/>
      <c r="K542" s="5"/>
      <c r="L542" s="5" t="s">
        <v>22</v>
      </c>
      <c r="M542" s="5"/>
      <c r="N542" s="5"/>
      <c r="O542" s="5" t="s">
        <v>22</v>
      </c>
      <c r="P542" s="5"/>
      <c r="Q542" s="5"/>
      <c r="R542" s="9"/>
      <c r="S542" s="1" t="str">
        <f t="shared" si="114"/>
        <v/>
      </c>
      <c r="T542" s="1" t="str">
        <f t="shared" si="115"/>
        <v/>
      </c>
      <c r="U542" s="1" t="str">
        <f t="shared" si="116"/>
        <v/>
      </c>
      <c r="V542" s="1" t="str">
        <f t="shared" si="117"/>
        <v>SyndrRetard;</v>
      </c>
      <c r="W542" s="1" t="str">
        <f t="shared" si="118"/>
        <v/>
      </c>
      <c r="X542" s="1" t="str">
        <f t="shared" si="119"/>
        <v/>
      </c>
      <c r="Y542" s="1" t="str">
        <f t="shared" si="120"/>
        <v>Metabolism;</v>
      </c>
      <c r="Z542" s="1" t="str">
        <f t="shared" si="121"/>
        <v/>
      </c>
      <c r="AA542" s="1" t="str">
        <f t="shared" si="122"/>
        <v/>
      </c>
      <c r="AB542" s="1" t="str">
        <f t="shared" si="123"/>
        <v/>
      </c>
      <c r="AC542" s="1" t="str">
        <f t="shared" si="124"/>
        <v>Gene:PNP&amp;HGNC:7892&amp;OMIM:164050&amp;UserInfo:Immunodeficiency due to purine nucleoside phosphorylase deficiency&amp;UserType:SyndrRetard;Metabolism;</v>
      </c>
      <c r="AD542" s="1" t="str">
        <f t="shared" si="125"/>
        <v>SyndrRetard;Metabolism;</v>
      </c>
    </row>
    <row r="543" spans="1:30" ht="12" customHeight="1" x14ac:dyDescent="0.2">
      <c r="A543" s="5" t="s">
        <v>1622</v>
      </c>
      <c r="B543" s="5"/>
      <c r="C543" s="5" t="s">
        <v>1623</v>
      </c>
      <c r="D543" s="6" t="str">
        <f t="shared" si="113"/>
        <v>Click HGNC</v>
      </c>
      <c r="E543" s="7">
        <v>614783</v>
      </c>
      <c r="F543" s="6" t="str">
        <f t="shared" si="112"/>
        <v>Click OMIM</v>
      </c>
      <c r="G543" s="7" t="s">
        <v>1624</v>
      </c>
      <c r="H543" s="5" t="s">
        <v>21</v>
      </c>
      <c r="I543" s="5"/>
      <c r="J543" s="5"/>
      <c r="K543" s="5"/>
      <c r="L543" s="5" t="s">
        <v>22</v>
      </c>
      <c r="M543" s="5"/>
      <c r="N543" s="5"/>
      <c r="O543" s="5"/>
      <c r="P543" s="5" t="s">
        <v>22</v>
      </c>
      <c r="Q543" s="5"/>
      <c r="R543" s="9"/>
      <c r="S543" s="1" t="str">
        <f t="shared" si="114"/>
        <v/>
      </c>
      <c r="T543" s="1" t="str">
        <f t="shared" si="115"/>
        <v/>
      </c>
      <c r="U543" s="1" t="str">
        <f t="shared" si="116"/>
        <v/>
      </c>
      <c r="V543" s="1" t="str">
        <f t="shared" si="117"/>
        <v>SyndrRetard;</v>
      </c>
      <c r="W543" s="1" t="str">
        <f t="shared" si="118"/>
        <v/>
      </c>
      <c r="X543" s="1" t="str">
        <f t="shared" si="119"/>
        <v/>
      </c>
      <c r="Y543" s="1" t="str">
        <f t="shared" si="120"/>
        <v/>
      </c>
      <c r="Z543" s="1" t="str">
        <f t="shared" si="121"/>
        <v>NonRetardButSyndr;</v>
      </c>
      <c r="AA543" s="1" t="str">
        <f t="shared" si="122"/>
        <v/>
      </c>
      <c r="AB543" s="1" t="str">
        <f t="shared" si="123"/>
        <v/>
      </c>
      <c r="AC543" s="1" t="str">
        <f t="shared" si="124"/>
        <v>Gene:POC1A&amp;HGNC:24488&amp;OMIM:614783&amp;UserInfo:Short stature, onychodysplasia, facial dysmorphism, and hypotrichosis&amp;UserType:SyndrRetard;NonRetardButSyndr;</v>
      </c>
      <c r="AD543" s="1" t="str">
        <f t="shared" si="125"/>
        <v>SyndrRetard;NonRetardButSyndr;</v>
      </c>
    </row>
    <row r="544" spans="1:30" ht="12" customHeight="1" x14ac:dyDescent="0.2">
      <c r="A544" s="5" t="s">
        <v>1625</v>
      </c>
      <c r="B544" s="5"/>
      <c r="C544" s="5" t="s">
        <v>1626</v>
      </c>
      <c r="D544" s="6" t="str">
        <f t="shared" si="113"/>
        <v>Click HGNC</v>
      </c>
      <c r="E544" s="7">
        <v>614787</v>
      </c>
      <c r="F544" s="6" t="str">
        <f t="shared" si="112"/>
        <v>Click OMIM</v>
      </c>
      <c r="G544" s="7" t="s">
        <v>1627</v>
      </c>
      <c r="H544" s="5" t="s">
        <v>21</v>
      </c>
      <c r="I544" s="5"/>
      <c r="J544" s="5"/>
      <c r="K544" s="5" t="s">
        <v>22</v>
      </c>
      <c r="L544" s="5" t="s">
        <v>22</v>
      </c>
      <c r="M544" s="5"/>
      <c r="N544" s="5"/>
      <c r="O544" s="5"/>
      <c r="P544" s="5"/>
      <c r="Q544" s="5"/>
      <c r="R544" s="9"/>
      <c r="S544" s="1" t="str">
        <f t="shared" si="114"/>
        <v/>
      </c>
      <c r="T544" s="1" t="str">
        <f t="shared" si="115"/>
        <v/>
      </c>
      <c r="U544" s="1" t="str">
        <f t="shared" si="116"/>
        <v>NonSyndrRetard;</v>
      </c>
      <c r="V544" s="1" t="str">
        <f t="shared" si="117"/>
        <v>SyndrRetard;</v>
      </c>
      <c r="W544" s="1" t="str">
        <f t="shared" si="118"/>
        <v/>
      </c>
      <c r="X544" s="1" t="str">
        <f t="shared" si="119"/>
        <v/>
      </c>
      <c r="Y544" s="1" t="str">
        <f t="shared" si="120"/>
        <v/>
      </c>
      <c r="Z544" s="1" t="str">
        <f t="shared" si="121"/>
        <v/>
      </c>
      <c r="AA544" s="1" t="str">
        <f t="shared" si="122"/>
        <v/>
      </c>
      <c r="AB544" s="1" t="str">
        <f t="shared" si="123"/>
        <v/>
      </c>
      <c r="AC544" s="1" t="str">
        <f t="shared" si="124"/>
        <v>Gene:POGZ&amp;HGNC:18801&amp;OMIM:614787&amp;UserInfo:White-Sutton syndrome&amp;UserType:NonSyndrRetard;SyndrRetard;</v>
      </c>
      <c r="AD544" s="1" t="str">
        <f t="shared" si="125"/>
        <v>NonSyndrRetard;SyndrRetard;</v>
      </c>
    </row>
    <row r="545" spans="1:30" ht="12" customHeight="1" x14ac:dyDescent="0.2">
      <c r="A545" s="5" t="s">
        <v>1628</v>
      </c>
      <c r="B545" s="5"/>
      <c r="C545" s="5" t="s">
        <v>1629</v>
      </c>
      <c r="D545" s="6" t="str">
        <f t="shared" si="113"/>
        <v>Click HGNC</v>
      </c>
      <c r="E545" s="7">
        <v>174763</v>
      </c>
      <c r="F545" s="6" t="str">
        <f t="shared" si="112"/>
        <v>Click OMIM</v>
      </c>
      <c r="G545" s="7" t="s">
        <v>1630</v>
      </c>
      <c r="H545" s="5" t="s">
        <v>21</v>
      </c>
      <c r="I545" s="5"/>
      <c r="J545" s="5"/>
      <c r="K545" s="5"/>
      <c r="L545" s="5" t="s">
        <v>22</v>
      </c>
      <c r="M545" s="5"/>
      <c r="N545" s="5" t="s">
        <v>22</v>
      </c>
      <c r="O545" s="5" t="s">
        <v>22</v>
      </c>
      <c r="P545" s="5"/>
      <c r="Q545" s="5"/>
      <c r="R545" s="10" t="s">
        <v>29</v>
      </c>
      <c r="S545" s="1" t="str">
        <f t="shared" si="114"/>
        <v/>
      </c>
      <c r="T545" s="1" t="str">
        <f t="shared" si="115"/>
        <v/>
      </c>
      <c r="U545" s="1" t="str">
        <f t="shared" si="116"/>
        <v/>
      </c>
      <c r="V545" s="1" t="str">
        <f t="shared" si="117"/>
        <v>SyndrRetard;</v>
      </c>
      <c r="W545" s="1" t="str">
        <f t="shared" si="118"/>
        <v/>
      </c>
      <c r="X545" s="1" t="str">
        <f t="shared" si="119"/>
        <v>Encephalo;</v>
      </c>
      <c r="Y545" s="1" t="str">
        <f t="shared" si="120"/>
        <v>Metabolism;</v>
      </c>
      <c r="Z545" s="1" t="str">
        <f t="shared" si="121"/>
        <v/>
      </c>
      <c r="AA545" s="1" t="str">
        <f t="shared" si="122"/>
        <v/>
      </c>
      <c r="AB545" s="1" t="str">
        <f t="shared" si="123"/>
        <v>Neuro;</v>
      </c>
      <c r="AC545" s="1" t="str">
        <f t="shared" si="124"/>
        <v>Gene:POLG&amp;HGNC:9179&amp;OMIM:174763&amp;UserInfo:Mitochondrial DNA depletion syndrome 4A (Alpers type) ; Mitochondrial DNA depletion syndrome 4B (MNGIE type) ; Mitochondrial recessive ataxia syndrome (includes SANDO and SCAE) ; Progressive external ophthalmoplegia, autosomal dominant 1 ; Progressive external ophthalmoplegia, autosomal recessive 1&amp;UserType:SyndrRetard;Encephalo;Metabolism;Neuro;</v>
      </c>
      <c r="AD545" s="1" t="str">
        <f t="shared" si="125"/>
        <v>SyndrRetard;Encephalo;Metabolism;Neuro;</v>
      </c>
    </row>
    <row r="546" spans="1:30" ht="12" customHeight="1" x14ac:dyDescent="0.2">
      <c r="A546" s="5" t="s">
        <v>1631</v>
      </c>
      <c r="B546" s="5"/>
      <c r="C546" s="5" t="s">
        <v>1632</v>
      </c>
      <c r="D546" s="6" t="str">
        <f t="shared" si="113"/>
        <v>Click HGNC</v>
      </c>
      <c r="E546" s="7">
        <v>614258</v>
      </c>
      <c r="F546" s="6" t="str">
        <f t="shared" si="112"/>
        <v>Click OMIM</v>
      </c>
      <c r="G546" s="7" t="s">
        <v>1633</v>
      </c>
      <c r="H546" s="5" t="s">
        <v>21</v>
      </c>
      <c r="I546" s="5"/>
      <c r="J546" s="5"/>
      <c r="K546" s="5"/>
      <c r="L546" s="5" t="s">
        <v>22</v>
      </c>
      <c r="M546" s="5" t="s">
        <v>22</v>
      </c>
      <c r="N546" s="5"/>
      <c r="O546" s="5"/>
      <c r="P546" s="5"/>
      <c r="Q546" s="5"/>
      <c r="R546" s="9" t="s">
        <v>22</v>
      </c>
      <c r="S546" s="1" t="str">
        <f t="shared" si="114"/>
        <v/>
      </c>
      <c r="T546" s="1" t="str">
        <f t="shared" si="115"/>
        <v/>
      </c>
      <c r="U546" s="1" t="str">
        <f t="shared" si="116"/>
        <v/>
      </c>
      <c r="V546" s="1" t="str">
        <f t="shared" si="117"/>
        <v>SyndrRetard;</v>
      </c>
      <c r="W546" s="1" t="str">
        <f t="shared" si="118"/>
        <v>RetardPlusCerebAbnorm;</v>
      </c>
      <c r="X546" s="1" t="str">
        <f t="shared" si="119"/>
        <v/>
      </c>
      <c r="Y546" s="1" t="str">
        <f t="shared" si="120"/>
        <v/>
      </c>
      <c r="Z546" s="1" t="str">
        <f t="shared" si="121"/>
        <v/>
      </c>
      <c r="AA546" s="1" t="str">
        <f t="shared" si="122"/>
        <v/>
      </c>
      <c r="AB546" s="1" t="str">
        <f t="shared" si="123"/>
        <v>Neuro;</v>
      </c>
      <c r="AC546" s="1" t="str">
        <f t="shared" si="124"/>
        <v>Gene:POLR3A&amp;HGNC:30074&amp;OMIM:614258&amp;UserInfo:Leukodystrophy, hypomyelinating, 7, with or without oligodontia and/or hypogonadotropic hypogonadism&amp;UserType:SyndrRetard;RetardPlusCerebAbnorm;Neuro;</v>
      </c>
      <c r="AD546" s="1" t="str">
        <f t="shared" si="125"/>
        <v>SyndrRetard;RetardPlusCerebAbnorm;Neuro;</v>
      </c>
    </row>
    <row r="547" spans="1:30" ht="12" customHeight="1" x14ac:dyDescent="0.2">
      <c r="A547" s="5" t="s">
        <v>1634</v>
      </c>
      <c r="B547" s="5"/>
      <c r="C547" s="5" t="s">
        <v>1635</v>
      </c>
      <c r="D547" s="6" t="str">
        <f t="shared" si="113"/>
        <v>Click HGNC</v>
      </c>
      <c r="E547" s="7">
        <v>614366</v>
      </c>
      <c r="F547" s="6" t="str">
        <f t="shared" si="112"/>
        <v>Click OMIM</v>
      </c>
      <c r="G547" s="7" t="s">
        <v>1636</v>
      </c>
      <c r="H547" s="5" t="s">
        <v>21</v>
      </c>
      <c r="I547" s="5"/>
      <c r="J547" s="5"/>
      <c r="K547" s="5"/>
      <c r="L547" s="5" t="s">
        <v>22</v>
      </c>
      <c r="M547" s="5" t="s">
        <v>22</v>
      </c>
      <c r="N547" s="5"/>
      <c r="O547" s="5"/>
      <c r="P547" s="5"/>
      <c r="Q547" s="5"/>
      <c r="R547" s="9" t="s">
        <v>22</v>
      </c>
      <c r="S547" s="1" t="str">
        <f t="shared" si="114"/>
        <v/>
      </c>
      <c r="T547" s="1" t="str">
        <f t="shared" si="115"/>
        <v/>
      </c>
      <c r="U547" s="1" t="str">
        <f t="shared" si="116"/>
        <v/>
      </c>
      <c r="V547" s="1" t="str">
        <f t="shared" si="117"/>
        <v>SyndrRetard;</v>
      </c>
      <c r="W547" s="1" t="str">
        <f t="shared" si="118"/>
        <v>RetardPlusCerebAbnorm;</v>
      </c>
      <c r="X547" s="1" t="str">
        <f t="shared" si="119"/>
        <v/>
      </c>
      <c r="Y547" s="1" t="str">
        <f t="shared" si="120"/>
        <v/>
      </c>
      <c r="Z547" s="1" t="str">
        <f t="shared" si="121"/>
        <v/>
      </c>
      <c r="AA547" s="1" t="str">
        <f t="shared" si="122"/>
        <v/>
      </c>
      <c r="AB547" s="1" t="str">
        <f t="shared" si="123"/>
        <v>Neuro;</v>
      </c>
      <c r="AC547" s="1" t="str">
        <f t="shared" si="124"/>
        <v>Gene:POLR3B&amp;HGNC:30348&amp;OMIM:614366&amp;UserInfo:Leukodystrophy, hypomyelinating, 8, with or without oligodontia and/or hypogonadotropic hypogonadism&amp;UserType:SyndrRetard;RetardPlusCerebAbnorm;Neuro;</v>
      </c>
      <c r="AD547" s="1" t="str">
        <f t="shared" si="125"/>
        <v>SyndrRetard;RetardPlusCerebAbnorm;Neuro;</v>
      </c>
    </row>
    <row r="548" spans="1:30" ht="12" customHeight="1" x14ac:dyDescent="0.2">
      <c r="A548" s="5" t="s">
        <v>1637</v>
      </c>
      <c r="B548" s="5"/>
      <c r="C548" s="5" t="s">
        <v>1638</v>
      </c>
      <c r="D548" s="6" t="str">
        <f t="shared" si="113"/>
        <v>Click HGNC</v>
      </c>
      <c r="E548" s="7">
        <v>606822</v>
      </c>
      <c r="F548" s="6" t="str">
        <f t="shared" si="112"/>
        <v>Click OMIM</v>
      </c>
      <c r="G548" s="7" t="s">
        <v>1639</v>
      </c>
      <c r="H548" s="5" t="s">
        <v>21</v>
      </c>
      <c r="I548" s="5"/>
      <c r="J548" s="5"/>
      <c r="K548" s="5"/>
      <c r="L548" s="5" t="s">
        <v>22</v>
      </c>
      <c r="M548" s="5" t="s">
        <v>22</v>
      </c>
      <c r="N548" s="5"/>
      <c r="O548" s="5"/>
      <c r="P548" s="5"/>
      <c r="Q548" s="5"/>
      <c r="R548" s="9" t="s">
        <v>22</v>
      </c>
      <c r="S548" s="1" t="str">
        <f t="shared" si="114"/>
        <v/>
      </c>
      <c r="T548" s="1" t="str">
        <f t="shared" si="115"/>
        <v/>
      </c>
      <c r="U548" s="1" t="str">
        <f t="shared" si="116"/>
        <v/>
      </c>
      <c r="V548" s="1" t="str">
        <f t="shared" si="117"/>
        <v>SyndrRetard;</v>
      </c>
      <c r="W548" s="1" t="str">
        <f t="shared" si="118"/>
        <v>RetardPlusCerebAbnorm;</v>
      </c>
      <c r="X548" s="1" t="str">
        <f t="shared" si="119"/>
        <v/>
      </c>
      <c r="Y548" s="1" t="str">
        <f t="shared" si="120"/>
        <v/>
      </c>
      <c r="Z548" s="1" t="str">
        <f t="shared" si="121"/>
        <v/>
      </c>
      <c r="AA548" s="1" t="str">
        <f t="shared" si="122"/>
        <v/>
      </c>
      <c r="AB548" s="1" t="str">
        <f t="shared" si="123"/>
        <v>Neuro;</v>
      </c>
      <c r="AC548" s="1" t="str">
        <f t="shared" si="124"/>
        <v>Gene:POMGNT1&amp;HGNC:19139&amp;OMIM:606822&amp;UserInfo:Muscular dystrophy-dystroglycanopathy (congenital with brain and eye anomalies), type A, 3 ; Muscular dystrophy-dystroglycanopathy (congenital with mental retardation), type B, 3 ; Muscular dystrophy-dystroglycanopathy (limb-girdle), type C, 3&amp;UserType:SyndrRetard;RetardPlusCerebAbnorm;Neuro;</v>
      </c>
      <c r="AD548" s="1" t="str">
        <f t="shared" si="125"/>
        <v>SyndrRetard;RetardPlusCerebAbnorm;Neuro;</v>
      </c>
    </row>
    <row r="549" spans="1:30" ht="12" customHeight="1" x14ac:dyDescent="0.2">
      <c r="A549" s="5" t="s">
        <v>1640</v>
      </c>
      <c r="B549" s="5"/>
      <c r="C549" s="5" t="s">
        <v>1641</v>
      </c>
      <c r="D549" s="6" t="str">
        <f t="shared" si="113"/>
        <v>Click HGNC</v>
      </c>
      <c r="E549" s="7">
        <v>615247</v>
      </c>
      <c r="F549" s="6" t="str">
        <f t="shared" si="112"/>
        <v>Click OMIM</v>
      </c>
      <c r="G549" s="7" t="s">
        <v>1642</v>
      </c>
      <c r="H549" s="5" t="s">
        <v>21</v>
      </c>
      <c r="I549" s="5"/>
      <c r="J549" s="5"/>
      <c r="K549" s="5"/>
      <c r="L549" s="5" t="s">
        <v>22</v>
      </c>
      <c r="M549" s="5" t="s">
        <v>22</v>
      </c>
      <c r="N549" s="5"/>
      <c r="O549" s="5"/>
      <c r="P549" s="5"/>
      <c r="Q549" s="5"/>
      <c r="R549" s="9" t="s">
        <v>22</v>
      </c>
      <c r="S549" s="1" t="str">
        <f t="shared" si="114"/>
        <v/>
      </c>
      <c r="T549" s="1" t="str">
        <f t="shared" si="115"/>
        <v/>
      </c>
      <c r="U549" s="1" t="str">
        <f t="shared" si="116"/>
        <v/>
      </c>
      <c r="V549" s="1" t="str">
        <f t="shared" si="117"/>
        <v>SyndrRetard;</v>
      </c>
      <c r="W549" s="1" t="str">
        <f t="shared" si="118"/>
        <v>RetardPlusCerebAbnorm;</v>
      </c>
      <c r="X549" s="1" t="str">
        <f t="shared" si="119"/>
        <v/>
      </c>
      <c r="Y549" s="1" t="str">
        <f t="shared" si="120"/>
        <v/>
      </c>
      <c r="Z549" s="1" t="str">
        <f t="shared" si="121"/>
        <v/>
      </c>
      <c r="AA549" s="1" t="str">
        <f t="shared" si="122"/>
        <v/>
      </c>
      <c r="AB549" s="1" t="str">
        <f t="shared" si="123"/>
        <v>Neuro;</v>
      </c>
      <c r="AC549" s="1" t="str">
        <f t="shared" si="124"/>
        <v>Gene:POMK&amp;HGNC:26267&amp;OMIM:615247&amp;UserInfo:?Muscular dystrophy-dystroglycanopathy (limb-girdle), type C, 12 ; Muscular dystrophy-dystroglycanopathy (congenital with brain and eye anomalies), type A, 12&amp;UserType:SyndrRetard;RetardPlusCerebAbnorm;Neuro;</v>
      </c>
      <c r="AD549" s="1" t="str">
        <f t="shared" si="125"/>
        <v>SyndrRetard;RetardPlusCerebAbnorm;Neuro;</v>
      </c>
    </row>
    <row r="550" spans="1:30" ht="12" customHeight="1" x14ac:dyDescent="0.2">
      <c r="A550" s="5" t="s">
        <v>1643</v>
      </c>
      <c r="B550" s="5"/>
      <c r="C550" s="5" t="s">
        <v>1644</v>
      </c>
      <c r="D550" s="6" t="str">
        <f t="shared" si="113"/>
        <v>Click HGNC</v>
      </c>
      <c r="E550" s="7">
        <v>607423</v>
      </c>
      <c r="F550" s="6" t="str">
        <f t="shared" si="112"/>
        <v>Click OMIM</v>
      </c>
      <c r="G550" s="7" t="s">
        <v>1645</v>
      </c>
      <c r="H550" s="5" t="s">
        <v>283</v>
      </c>
      <c r="I550" s="5"/>
      <c r="J550" s="5"/>
      <c r="K550" s="5"/>
      <c r="L550" s="5" t="s">
        <v>22</v>
      </c>
      <c r="M550" s="5" t="s">
        <v>22</v>
      </c>
      <c r="N550" s="5"/>
      <c r="O550" s="5"/>
      <c r="P550" s="5"/>
      <c r="Q550" s="5"/>
      <c r="R550" s="9" t="s">
        <v>22</v>
      </c>
      <c r="S550" s="1" t="str">
        <f t="shared" si="114"/>
        <v/>
      </c>
      <c r="T550" s="1" t="str">
        <f t="shared" si="115"/>
        <v/>
      </c>
      <c r="U550" s="1" t="str">
        <f t="shared" si="116"/>
        <v/>
      </c>
      <c r="V550" s="1" t="str">
        <f t="shared" si="117"/>
        <v>SyndrRetard;</v>
      </c>
      <c r="W550" s="1" t="str">
        <f t="shared" si="118"/>
        <v>RetardPlusCerebAbnorm;</v>
      </c>
      <c r="X550" s="1" t="str">
        <f t="shared" si="119"/>
        <v/>
      </c>
      <c r="Y550" s="1" t="str">
        <f t="shared" si="120"/>
        <v/>
      </c>
      <c r="Z550" s="1" t="str">
        <f t="shared" si="121"/>
        <v/>
      </c>
      <c r="AA550" s="1" t="str">
        <f t="shared" si="122"/>
        <v/>
      </c>
      <c r="AB550" s="1" t="str">
        <f t="shared" si="123"/>
        <v>Neuro;</v>
      </c>
      <c r="AC550" s="1" t="str">
        <f t="shared" si="124"/>
        <v>Gene:POMT1&amp;HGNC:9202&amp;OMIM:607423&amp;UserInfo:Muscular dystrophy-dystroglycanopathy (congenital with brain and eye anomalies), type A, 1 ; Muscular dystrophy-dystroglycanopathy (congenital with mental retardation), type B, 1 ; Muscular dystrophy-dystroglycanopathy (limb-girdle), type C, 1&amp;UserType:SyndrRetard;RetardPlusCerebAbnorm;Neuro;</v>
      </c>
      <c r="AD550" s="1" t="str">
        <f t="shared" si="125"/>
        <v>SyndrRetard;RetardPlusCerebAbnorm;Neuro;</v>
      </c>
    </row>
    <row r="551" spans="1:30" ht="12" customHeight="1" x14ac:dyDescent="0.2">
      <c r="A551" s="5" t="s">
        <v>1646</v>
      </c>
      <c r="B551" s="5"/>
      <c r="C551" s="5" t="s">
        <v>1647</v>
      </c>
      <c r="D551" s="6" t="str">
        <f t="shared" si="113"/>
        <v>Click HGNC</v>
      </c>
      <c r="E551" s="7">
        <v>607439</v>
      </c>
      <c r="F551" s="6" t="str">
        <f t="shared" si="112"/>
        <v>Click OMIM</v>
      </c>
      <c r="G551" s="7" t="s">
        <v>1648</v>
      </c>
      <c r="H551" s="5" t="s">
        <v>21</v>
      </c>
      <c r="I551" s="5"/>
      <c r="J551" s="5"/>
      <c r="K551" s="5"/>
      <c r="L551" s="5" t="s">
        <v>22</v>
      </c>
      <c r="M551" s="5" t="s">
        <v>22</v>
      </c>
      <c r="N551" s="5"/>
      <c r="O551" s="5"/>
      <c r="P551" s="5"/>
      <c r="Q551" s="5"/>
      <c r="R551" s="9" t="s">
        <v>22</v>
      </c>
      <c r="S551" s="1" t="str">
        <f t="shared" si="114"/>
        <v/>
      </c>
      <c r="T551" s="1" t="str">
        <f t="shared" si="115"/>
        <v/>
      </c>
      <c r="U551" s="1" t="str">
        <f t="shared" si="116"/>
        <v/>
      </c>
      <c r="V551" s="1" t="str">
        <f t="shared" si="117"/>
        <v>SyndrRetard;</v>
      </c>
      <c r="W551" s="1" t="str">
        <f t="shared" si="118"/>
        <v>RetardPlusCerebAbnorm;</v>
      </c>
      <c r="X551" s="1" t="str">
        <f t="shared" si="119"/>
        <v/>
      </c>
      <c r="Y551" s="1" t="str">
        <f t="shared" si="120"/>
        <v/>
      </c>
      <c r="Z551" s="1" t="str">
        <f t="shared" si="121"/>
        <v/>
      </c>
      <c r="AA551" s="1" t="str">
        <f t="shared" si="122"/>
        <v/>
      </c>
      <c r="AB551" s="1" t="str">
        <f t="shared" si="123"/>
        <v>Neuro;</v>
      </c>
      <c r="AC551" s="1" t="str">
        <f t="shared" si="124"/>
        <v>Gene:POMT2&amp;HGNC:19743&amp;OMIM:607439&amp;UserInfo:Muscular dystrophy-dystroglycanopathy (congenital with brain and eye anomalies), type A, 2 ; Muscular dystrophy-dystroglycanopathy (congenital with mental retardation), type B, 2 ; Muscular dystrophy-dystroglycanopathy (limb-girdle), type C, 2&amp;UserType:SyndrRetard;RetardPlusCerebAbnorm;Neuro;</v>
      </c>
      <c r="AD551" s="1" t="str">
        <f t="shared" si="125"/>
        <v>SyndrRetard;RetardPlusCerebAbnorm;Neuro;</v>
      </c>
    </row>
    <row r="552" spans="1:30" ht="12" customHeight="1" x14ac:dyDescent="0.2">
      <c r="A552" s="5" t="s">
        <v>1649</v>
      </c>
      <c r="B552" s="5"/>
      <c r="C552" s="5" t="s">
        <v>1650</v>
      </c>
      <c r="D552" s="6" t="str">
        <f t="shared" si="113"/>
        <v>Click HGNC</v>
      </c>
      <c r="E552" s="7">
        <v>300651</v>
      </c>
      <c r="F552" s="6" t="str">
        <f t="shared" si="112"/>
        <v>Click OMIM</v>
      </c>
      <c r="G552" s="7" t="s">
        <v>1651</v>
      </c>
      <c r="H552" s="5" t="s">
        <v>21</v>
      </c>
      <c r="I552" s="5"/>
      <c r="J552" s="5"/>
      <c r="K552" s="5"/>
      <c r="L552" s="5" t="s">
        <v>22</v>
      </c>
      <c r="M552" s="5"/>
      <c r="N552" s="5"/>
      <c r="O552" s="5"/>
      <c r="P552" s="5" t="s">
        <v>22</v>
      </c>
      <c r="Q552" s="5"/>
      <c r="R552" s="9"/>
      <c r="S552" s="1" t="str">
        <f t="shared" si="114"/>
        <v/>
      </c>
      <c r="T552" s="1" t="str">
        <f t="shared" si="115"/>
        <v/>
      </c>
      <c r="U552" s="1" t="str">
        <f t="shared" si="116"/>
        <v/>
      </c>
      <c r="V552" s="1" t="str">
        <f t="shared" si="117"/>
        <v>SyndrRetard;</v>
      </c>
      <c r="W552" s="1" t="str">
        <f t="shared" si="118"/>
        <v/>
      </c>
      <c r="X552" s="1" t="str">
        <f t="shared" si="119"/>
        <v/>
      </c>
      <c r="Y552" s="1" t="str">
        <f t="shared" si="120"/>
        <v/>
      </c>
      <c r="Z552" s="1" t="str">
        <f t="shared" si="121"/>
        <v>NonRetardButSyndr;</v>
      </c>
      <c r="AA552" s="1" t="str">
        <f t="shared" si="122"/>
        <v/>
      </c>
      <c r="AB552" s="1" t="str">
        <f t="shared" si="123"/>
        <v/>
      </c>
      <c r="AC552" s="1" t="str">
        <f t="shared" si="124"/>
        <v>Gene:PORCN&amp;HGNC:17652&amp;OMIM:300651&amp;UserInfo:Focal dermal hypoplasia&amp;UserType:SyndrRetard;NonRetardButSyndr;</v>
      </c>
      <c r="AD552" s="1" t="str">
        <f t="shared" si="125"/>
        <v>SyndrRetard;NonRetardButSyndr;</v>
      </c>
    </row>
    <row r="553" spans="1:30" ht="12" customHeight="1" x14ac:dyDescent="0.2">
      <c r="A553" s="5" t="s">
        <v>1652</v>
      </c>
      <c r="B553" s="5"/>
      <c r="C553" s="5" t="s">
        <v>1653</v>
      </c>
      <c r="D553" s="6" t="str">
        <f t="shared" si="113"/>
        <v>Click HGNC</v>
      </c>
      <c r="E553" s="7">
        <v>173110</v>
      </c>
      <c r="F553" s="6" t="str">
        <f t="shared" si="112"/>
        <v>Click OMIM</v>
      </c>
      <c r="G553" s="7" t="s">
        <v>1654</v>
      </c>
      <c r="H553" s="5" t="s">
        <v>21</v>
      </c>
      <c r="I553" s="5"/>
      <c r="J553" s="5"/>
      <c r="K553" s="5"/>
      <c r="L553" s="5" t="s">
        <v>22</v>
      </c>
      <c r="M553" s="5"/>
      <c r="N553" s="5"/>
      <c r="O553" s="5"/>
      <c r="P553" s="5" t="s">
        <v>22</v>
      </c>
      <c r="Q553" s="5"/>
      <c r="R553" s="9"/>
      <c r="S553" s="1" t="str">
        <f t="shared" si="114"/>
        <v/>
      </c>
      <c r="T553" s="1" t="str">
        <f t="shared" si="115"/>
        <v/>
      </c>
      <c r="U553" s="1" t="str">
        <f t="shared" si="116"/>
        <v/>
      </c>
      <c r="V553" s="1" t="str">
        <f t="shared" si="117"/>
        <v>SyndrRetard;</v>
      </c>
      <c r="W553" s="1" t="str">
        <f t="shared" si="118"/>
        <v/>
      </c>
      <c r="X553" s="1" t="str">
        <f t="shared" si="119"/>
        <v/>
      </c>
      <c r="Y553" s="1" t="str">
        <f t="shared" si="120"/>
        <v/>
      </c>
      <c r="Z553" s="1" t="str">
        <f t="shared" si="121"/>
        <v>NonRetardButSyndr;</v>
      </c>
      <c r="AA553" s="1" t="str">
        <f t="shared" si="122"/>
        <v/>
      </c>
      <c r="AB553" s="1" t="str">
        <f t="shared" si="123"/>
        <v/>
      </c>
      <c r="AC553" s="1" t="str">
        <f t="shared" si="124"/>
        <v>Gene:POU1F1&amp;HGNC:9210&amp;OMIM:173110&amp;UserInfo:Pituitary hormone deficiency, combined, 1&amp;UserType:SyndrRetard;NonRetardButSyndr;</v>
      </c>
      <c r="AD553" s="1" t="str">
        <f t="shared" si="125"/>
        <v>SyndrRetard;NonRetardButSyndr;</v>
      </c>
    </row>
    <row r="554" spans="1:30" ht="12" customHeight="1" x14ac:dyDescent="0.2">
      <c r="A554" s="5" t="s">
        <v>1655</v>
      </c>
      <c r="B554" s="5"/>
      <c r="C554" s="5" t="s">
        <v>1656</v>
      </c>
      <c r="D554" s="6" t="str">
        <f t="shared" si="113"/>
        <v>Click HGNC</v>
      </c>
      <c r="E554" s="7">
        <v>600923</v>
      </c>
      <c r="F554" s="6" t="str">
        <f t="shared" si="112"/>
        <v>Click OMIM</v>
      </c>
      <c r="G554" s="7" t="s">
        <v>1657</v>
      </c>
      <c r="H554" s="5" t="s">
        <v>21</v>
      </c>
      <c r="I554" s="5"/>
      <c r="J554" s="5"/>
      <c r="K554" s="5"/>
      <c r="L554" s="5" t="s">
        <v>22</v>
      </c>
      <c r="M554" s="5"/>
      <c r="N554" s="5"/>
      <c r="O554" s="5" t="s">
        <v>22</v>
      </c>
      <c r="P554" s="5" t="s">
        <v>22</v>
      </c>
      <c r="Q554" s="5"/>
      <c r="R554" s="9"/>
      <c r="S554" s="1" t="str">
        <f t="shared" si="114"/>
        <v/>
      </c>
      <c r="T554" s="1" t="str">
        <f t="shared" si="115"/>
        <v/>
      </c>
      <c r="U554" s="1" t="str">
        <f t="shared" si="116"/>
        <v/>
      </c>
      <c r="V554" s="1" t="str">
        <f t="shared" si="117"/>
        <v>SyndrRetard;</v>
      </c>
      <c r="W554" s="1" t="str">
        <f t="shared" si="118"/>
        <v/>
      </c>
      <c r="X554" s="1" t="str">
        <f t="shared" si="119"/>
        <v/>
      </c>
      <c r="Y554" s="1" t="str">
        <f t="shared" si="120"/>
        <v>Metabolism;</v>
      </c>
      <c r="Z554" s="1" t="str">
        <f t="shared" si="121"/>
        <v>NonRetardButSyndr;</v>
      </c>
      <c r="AA554" s="1" t="str">
        <f t="shared" si="122"/>
        <v/>
      </c>
      <c r="AB554" s="1" t="str">
        <f t="shared" si="123"/>
        <v/>
      </c>
      <c r="AC554" s="1" t="str">
        <f t="shared" si="124"/>
        <v>Gene:PPOX&amp;HGNC:9280&amp;OMIM:600923&amp;UserInfo:Porphyria variegata&amp;UserType:SyndrRetard;Metabolism;NonRetardButSyndr;</v>
      </c>
      <c r="AD554" s="1" t="str">
        <f t="shared" si="125"/>
        <v>SyndrRetard;Metabolism;NonRetardButSyndr;</v>
      </c>
    </row>
    <row r="555" spans="1:30" ht="12" customHeight="1" x14ac:dyDescent="0.2">
      <c r="A555" s="5" t="s">
        <v>1658</v>
      </c>
      <c r="B555" s="5"/>
      <c r="C555" s="5" t="s">
        <v>1659</v>
      </c>
      <c r="D555" s="6" t="str">
        <f t="shared" si="113"/>
        <v>Click HGNC</v>
      </c>
      <c r="E555" s="7">
        <v>605983</v>
      </c>
      <c r="F555" s="6" t="str">
        <f t="shared" si="112"/>
        <v>Click OMIM</v>
      </c>
      <c r="G555" s="7" t="s">
        <v>1660</v>
      </c>
      <c r="H555" s="5" t="s">
        <v>21</v>
      </c>
      <c r="I555" s="5"/>
      <c r="J555" s="5"/>
      <c r="K555" s="5"/>
      <c r="L555" s="5" t="s">
        <v>22</v>
      </c>
      <c r="M555" s="5" t="s">
        <v>22</v>
      </c>
      <c r="N555" s="5"/>
      <c r="O555" s="5"/>
      <c r="P555" s="5"/>
      <c r="Q555" s="5"/>
      <c r="R555" s="9"/>
      <c r="S555" s="1" t="str">
        <f t="shared" si="114"/>
        <v/>
      </c>
      <c r="T555" s="1" t="str">
        <f t="shared" si="115"/>
        <v/>
      </c>
      <c r="U555" s="1" t="str">
        <f t="shared" si="116"/>
        <v/>
      </c>
      <c r="V555" s="1" t="str">
        <f t="shared" si="117"/>
        <v>SyndrRetard;</v>
      </c>
      <c r="W555" s="1" t="str">
        <f t="shared" si="118"/>
        <v>RetardPlusCerebAbnorm;</v>
      </c>
      <c r="X555" s="1" t="str">
        <f t="shared" si="119"/>
        <v/>
      </c>
      <c r="Y555" s="1" t="str">
        <f t="shared" si="120"/>
        <v/>
      </c>
      <c r="Z555" s="1" t="str">
        <f t="shared" si="121"/>
        <v/>
      </c>
      <c r="AA555" s="1" t="str">
        <f t="shared" si="122"/>
        <v/>
      </c>
      <c r="AB555" s="1" t="str">
        <f t="shared" si="123"/>
        <v/>
      </c>
      <c r="AC555" s="1" t="str">
        <f t="shared" si="124"/>
        <v>Gene:PPP2R1A&amp;HGNC:9302&amp;OMIM:605983&amp;UserInfo:Mental retardation, autosomal dominant 36&amp;UserType:SyndrRetard;RetardPlusCerebAbnorm;</v>
      </c>
      <c r="AD555" s="1" t="str">
        <f t="shared" si="125"/>
        <v>SyndrRetard;RetardPlusCerebAbnorm;</v>
      </c>
    </row>
    <row r="556" spans="1:30" ht="12" customHeight="1" x14ac:dyDescent="0.2">
      <c r="A556" s="5" t="s">
        <v>1661</v>
      </c>
      <c r="B556" s="5"/>
      <c r="C556" s="5" t="s">
        <v>1662</v>
      </c>
      <c r="D556" s="6" t="str">
        <f t="shared" si="113"/>
        <v>Click HGNC</v>
      </c>
      <c r="E556" s="7">
        <v>601646</v>
      </c>
      <c r="F556" s="6" t="str">
        <f t="shared" si="112"/>
        <v>Click OMIM</v>
      </c>
      <c r="G556" s="7" t="s">
        <v>1663</v>
      </c>
      <c r="H556" s="5" t="s">
        <v>21</v>
      </c>
      <c r="I556" s="5"/>
      <c r="J556" s="5"/>
      <c r="K556" s="11"/>
      <c r="L556" s="5" t="s">
        <v>22</v>
      </c>
      <c r="M556" s="5"/>
      <c r="N556" s="5"/>
      <c r="O556" s="5"/>
      <c r="P556" s="5"/>
      <c r="Q556" s="5"/>
      <c r="R556" s="9"/>
      <c r="S556" s="1" t="str">
        <f t="shared" si="114"/>
        <v/>
      </c>
      <c r="T556" s="1" t="str">
        <f t="shared" si="115"/>
        <v/>
      </c>
      <c r="U556" s="1" t="str">
        <f t="shared" si="116"/>
        <v/>
      </c>
      <c r="V556" s="1" t="str">
        <f t="shared" si="117"/>
        <v>SyndrRetard;</v>
      </c>
      <c r="W556" s="1" t="str">
        <f t="shared" si="118"/>
        <v/>
      </c>
      <c r="X556" s="1" t="str">
        <f t="shared" si="119"/>
        <v/>
      </c>
      <c r="Y556" s="1" t="str">
        <f t="shared" si="120"/>
        <v/>
      </c>
      <c r="Z556" s="1" t="str">
        <f t="shared" si="121"/>
        <v/>
      </c>
      <c r="AA556" s="1" t="str">
        <f t="shared" si="122"/>
        <v/>
      </c>
      <c r="AB556" s="1" t="str">
        <f t="shared" si="123"/>
        <v/>
      </c>
      <c r="AC556" s="1" t="str">
        <f t="shared" si="124"/>
        <v>Gene:PPP2R5D&amp;HGNC:9312&amp;OMIM:601646&amp;UserInfo:Mental retardation, autosomal dominant 35&amp;UserType:SyndrRetard;</v>
      </c>
      <c r="AD556" s="1" t="str">
        <f t="shared" si="125"/>
        <v>SyndrRetard;</v>
      </c>
    </row>
    <row r="557" spans="1:30" ht="12" customHeight="1" x14ac:dyDescent="0.2">
      <c r="A557" s="5" t="s">
        <v>1664</v>
      </c>
      <c r="B557" s="5"/>
      <c r="C557" s="5" t="s">
        <v>1665</v>
      </c>
      <c r="D557" s="6" t="str">
        <f t="shared" si="113"/>
        <v>Click HGNC</v>
      </c>
      <c r="E557" s="7">
        <v>600722</v>
      </c>
      <c r="F557" s="6" t="str">
        <f t="shared" si="112"/>
        <v>Click OMIM</v>
      </c>
      <c r="G557" s="7" t="s">
        <v>1666</v>
      </c>
      <c r="H557" s="5" t="s">
        <v>21</v>
      </c>
      <c r="I557" s="5"/>
      <c r="J557" s="5"/>
      <c r="K557" s="8" t="s">
        <v>29</v>
      </c>
      <c r="L557" s="8" t="s">
        <v>29</v>
      </c>
      <c r="M557" s="5"/>
      <c r="N557" s="8" t="s">
        <v>29</v>
      </c>
      <c r="O557" s="5" t="s">
        <v>22</v>
      </c>
      <c r="P557" s="5"/>
      <c r="Q557" s="5"/>
      <c r="R557" s="10" t="s">
        <v>29</v>
      </c>
      <c r="S557" s="1" t="str">
        <f t="shared" si="114"/>
        <v/>
      </c>
      <c r="T557" s="1" t="str">
        <f t="shared" si="115"/>
        <v/>
      </c>
      <c r="U557" s="1" t="str">
        <f t="shared" si="116"/>
        <v>NonSyndrRetard;</v>
      </c>
      <c r="V557" s="1" t="str">
        <f t="shared" si="117"/>
        <v>SyndrRetard;</v>
      </c>
      <c r="W557" s="1" t="str">
        <f t="shared" si="118"/>
        <v/>
      </c>
      <c r="X557" s="1" t="str">
        <f t="shared" si="119"/>
        <v>Encephalo;</v>
      </c>
      <c r="Y557" s="1" t="str">
        <f t="shared" si="120"/>
        <v>Metabolism;</v>
      </c>
      <c r="Z557" s="1" t="str">
        <f t="shared" si="121"/>
        <v/>
      </c>
      <c r="AA557" s="1" t="str">
        <f t="shared" si="122"/>
        <v/>
      </c>
      <c r="AB557" s="1" t="str">
        <f t="shared" si="123"/>
        <v>Neuro;</v>
      </c>
      <c r="AC557" s="1" t="str">
        <f t="shared" si="124"/>
        <v>Gene:PPT1&amp;HGNC:9325&amp;OMIM:600722&amp;UserInfo:Ceroid lipofuscinosis, neuronal, 1&amp;UserType:NonSyndrRetard;SyndrRetard;Encephalo;Metabolism;Neuro;</v>
      </c>
      <c r="AD557" s="1" t="str">
        <f t="shared" si="125"/>
        <v>NonSyndrRetard;SyndrRetard;Encephalo;Metabolism;Neuro;</v>
      </c>
    </row>
    <row r="558" spans="1:30" ht="12" customHeight="1" x14ac:dyDescent="0.2">
      <c r="A558" s="5" t="s">
        <v>1667</v>
      </c>
      <c r="B558" s="5"/>
      <c r="C558" s="5" t="s">
        <v>1668</v>
      </c>
      <c r="D558" s="6" t="str">
        <f t="shared" si="113"/>
        <v>Click HGNC</v>
      </c>
      <c r="E558" s="7">
        <v>300463</v>
      </c>
      <c r="F558" s="6" t="str">
        <f t="shared" si="112"/>
        <v>Click OMIM</v>
      </c>
      <c r="G558" s="7" t="s">
        <v>1669</v>
      </c>
      <c r="H558" s="5" t="s">
        <v>21</v>
      </c>
      <c r="I558" s="5"/>
      <c r="J558" s="5"/>
      <c r="K558" s="5"/>
      <c r="L558" s="5" t="s">
        <v>22</v>
      </c>
      <c r="M558" s="5"/>
      <c r="N558" s="5"/>
      <c r="O558" s="5"/>
      <c r="P558" s="5"/>
      <c r="Q558" s="5"/>
      <c r="R558" s="9"/>
      <c r="S558" s="1" t="str">
        <f t="shared" si="114"/>
        <v/>
      </c>
      <c r="T558" s="1" t="str">
        <f t="shared" si="115"/>
        <v/>
      </c>
      <c r="U558" s="1" t="str">
        <f t="shared" si="116"/>
        <v/>
      </c>
      <c r="V558" s="1" t="str">
        <f t="shared" si="117"/>
        <v>SyndrRetard;</v>
      </c>
      <c r="W558" s="1" t="str">
        <f t="shared" si="118"/>
        <v/>
      </c>
      <c r="X558" s="1" t="str">
        <f t="shared" si="119"/>
        <v/>
      </c>
      <c r="Y558" s="1" t="str">
        <f t="shared" si="120"/>
        <v/>
      </c>
      <c r="Z558" s="1" t="str">
        <f t="shared" si="121"/>
        <v/>
      </c>
      <c r="AA558" s="1" t="str">
        <f t="shared" si="122"/>
        <v/>
      </c>
      <c r="AB558" s="1" t="str">
        <f t="shared" si="123"/>
        <v/>
      </c>
      <c r="AC558" s="1" t="str">
        <f t="shared" si="124"/>
        <v>Gene:PQBP1&amp;HGNC:9330&amp;OMIM:300463&amp;UserInfo:Renpenning syndrome&amp;UserType:SyndrRetard;</v>
      </c>
      <c r="AD558" s="1" t="str">
        <f t="shared" si="125"/>
        <v>SyndrRetard;</v>
      </c>
    </row>
    <row r="559" spans="1:30" ht="12" customHeight="1" x14ac:dyDescent="0.2">
      <c r="A559" s="5" t="s">
        <v>1670</v>
      </c>
      <c r="B559" s="5"/>
      <c r="C559" s="5" t="s">
        <v>1671</v>
      </c>
      <c r="D559" s="6" t="str">
        <f t="shared" si="113"/>
        <v>Click HGNC</v>
      </c>
      <c r="E559" s="7">
        <v>610087</v>
      </c>
      <c r="F559" s="6" t="str">
        <f t="shared" si="112"/>
        <v>Click OMIM</v>
      </c>
      <c r="G559" s="7" t="s">
        <v>20</v>
      </c>
      <c r="H559" s="5"/>
      <c r="I559" s="5"/>
      <c r="J559" s="5"/>
      <c r="K559" s="5" t="s">
        <v>22</v>
      </c>
      <c r="L559" s="5" t="s">
        <v>22</v>
      </c>
      <c r="M559" s="5"/>
      <c r="N559" s="5"/>
      <c r="O559" s="5"/>
      <c r="P559" s="5"/>
      <c r="Q559" s="5"/>
      <c r="R559" s="9"/>
      <c r="S559" s="1" t="str">
        <f t="shared" si="114"/>
        <v/>
      </c>
      <c r="T559" s="1" t="str">
        <f t="shared" si="115"/>
        <v/>
      </c>
      <c r="U559" s="1" t="str">
        <f t="shared" si="116"/>
        <v>NonSyndrRetard;</v>
      </c>
      <c r="V559" s="1" t="str">
        <f t="shared" si="117"/>
        <v>SyndrRetard;</v>
      </c>
      <c r="W559" s="1" t="str">
        <f t="shared" si="118"/>
        <v/>
      </c>
      <c r="X559" s="1" t="str">
        <f t="shared" si="119"/>
        <v/>
      </c>
      <c r="Y559" s="1" t="str">
        <f t="shared" si="120"/>
        <v/>
      </c>
      <c r="Z559" s="1" t="str">
        <f t="shared" si="121"/>
        <v/>
      </c>
      <c r="AA559" s="1" t="str">
        <f t="shared" si="122"/>
        <v/>
      </c>
      <c r="AB559" s="1" t="str">
        <f t="shared" si="123"/>
        <v/>
      </c>
      <c r="AC559" s="1" t="str">
        <f t="shared" si="124"/>
        <v>Gene:PRMT7&amp;HGNC:25557&amp;OMIM:610087&amp;UserInfo:No OMIM phenotype&amp;UserType:NonSyndrRetard;SyndrRetard;</v>
      </c>
      <c r="AD559" s="1" t="str">
        <f t="shared" si="125"/>
        <v>NonSyndrRetard;SyndrRetard;</v>
      </c>
    </row>
    <row r="560" spans="1:30" ht="12" customHeight="1" x14ac:dyDescent="0.2">
      <c r="A560" s="5" t="s">
        <v>1672</v>
      </c>
      <c r="B560" s="5"/>
      <c r="C560" s="5" t="s">
        <v>1673</v>
      </c>
      <c r="D560" s="6" t="str">
        <f t="shared" si="113"/>
        <v>Click HGNC</v>
      </c>
      <c r="E560" s="7">
        <v>311850</v>
      </c>
      <c r="F560" s="6" t="str">
        <f t="shared" si="112"/>
        <v>Click OMIM</v>
      </c>
      <c r="G560" s="7" t="s">
        <v>1674</v>
      </c>
      <c r="H560" s="5" t="s">
        <v>21</v>
      </c>
      <c r="I560" s="5"/>
      <c r="J560" s="5"/>
      <c r="K560" s="5"/>
      <c r="L560" s="5" t="s">
        <v>22</v>
      </c>
      <c r="M560" s="5"/>
      <c r="N560" s="5"/>
      <c r="O560" s="5" t="s">
        <v>22</v>
      </c>
      <c r="P560" s="5"/>
      <c r="Q560" s="5"/>
      <c r="R560" s="9" t="s">
        <v>22</v>
      </c>
      <c r="S560" s="1" t="str">
        <f t="shared" si="114"/>
        <v/>
      </c>
      <c r="T560" s="1" t="str">
        <f t="shared" si="115"/>
        <v/>
      </c>
      <c r="U560" s="1" t="str">
        <f t="shared" si="116"/>
        <v/>
      </c>
      <c r="V560" s="1" t="str">
        <f t="shared" si="117"/>
        <v>SyndrRetard;</v>
      </c>
      <c r="W560" s="1" t="str">
        <f t="shared" si="118"/>
        <v/>
      </c>
      <c r="X560" s="1" t="str">
        <f t="shared" si="119"/>
        <v/>
      </c>
      <c r="Y560" s="1" t="str">
        <f t="shared" si="120"/>
        <v>Metabolism;</v>
      </c>
      <c r="Z560" s="1" t="str">
        <f t="shared" si="121"/>
        <v/>
      </c>
      <c r="AA560" s="1" t="str">
        <f t="shared" si="122"/>
        <v/>
      </c>
      <c r="AB560" s="1" t="str">
        <f t="shared" si="123"/>
        <v>Neuro;</v>
      </c>
      <c r="AC560" s="1" t="str">
        <f t="shared" si="124"/>
        <v>Gene:PRPS1&amp;HGNC:9462&amp;OMIM:311850&amp;UserInfo:Arts syndrome ; Charcot-Marie-Tooth disease, X-linked recessive, 5 ; Deafness, X-linked 1 ; Gout, PRPS-related ; Phosphoribosylpyrophosphate synthetase superactivity&amp;UserType:SyndrRetard;Metabolism;Neuro;</v>
      </c>
      <c r="AD560" s="1" t="str">
        <f t="shared" si="125"/>
        <v>SyndrRetard;Metabolism;Neuro;</v>
      </c>
    </row>
    <row r="561" spans="1:30" ht="12" customHeight="1" x14ac:dyDescent="0.2">
      <c r="A561" s="5" t="s">
        <v>1675</v>
      </c>
      <c r="B561" s="5"/>
      <c r="C561" s="5" t="s">
        <v>1676</v>
      </c>
      <c r="D561" s="6" t="str">
        <f t="shared" si="113"/>
        <v>Click HGNC</v>
      </c>
      <c r="E561" s="7">
        <v>606709</v>
      </c>
      <c r="F561" s="6" t="str">
        <f t="shared" si="112"/>
        <v>Click OMIM</v>
      </c>
      <c r="G561" s="7" t="s">
        <v>1677</v>
      </c>
      <c r="H561" s="5" t="s">
        <v>21</v>
      </c>
      <c r="I561" s="5"/>
      <c r="J561" s="5"/>
      <c r="K561" s="5" t="s">
        <v>22</v>
      </c>
      <c r="L561" s="5"/>
      <c r="M561" s="5"/>
      <c r="N561" s="5"/>
      <c r="O561" s="5"/>
      <c r="P561" s="5"/>
      <c r="Q561" s="5"/>
      <c r="R561" s="9"/>
      <c r="S561" s="1" t="str">
        <f t="shared" si="114"/>
        <v/>
      </c>
      <c r="T561" s="1" t="str">
        <f t="shared" si="115"/>
        <v/>
      </c>
      <c r="U561" s="1" t="str">
        <f t="shared" si="116"/>
        <v>NonSyndrRetard;</v>
      </c>
      <c r="V561" s="1" t="str">
        <f t="shared" si="117"/>
        <v/>
      </c>
      <c r="W561" s="1" t="str">
        <f t="shared" si="118"/>
        <v/>
      </c>
      <c r="X561" s="1" t="str">
        <f t="shared" si="119"/>
        <v/>
      </c>
      <c r="Y561" s="1" t="str">
        <f t="shared" si="120"/>
        <v/>
      </c>
      <c r="Z561" s="1" t="str">
        <f t="shared" si="121"/>
        <v/>
      </c>
      <c r="AA561" s="1" t="str">
        <f t="shared" si="122"/>
        <v/>
      </c>
      <c r="AB561" s="1" t="str">
        <f t="shared" si="123"/>
        <v/>
      </c>
      <c r="AC561" s="1" t="str">
        <f t="shared" si="124"/>
        <v>Gene:PRSS12&amp;HGNC:9477&amp;OMIM:606709&amp;UserInfo:Mental retardation, autosomal recessive 1&amp;UserType:NonSyndrRetard;</v>
      </c>
      <c r="AD561" s="1" t="str">
        <f t="shared" si="125"/>
        <v>NonSyndrRetard;</v>
      </c>
    </row>
    <row r="562" spans="1:30" ht="12" customHeight="1" x14ac:dyDescent="0.2">
      <c r="A562" s="5" t="s">
        <v>1678</v>
      </c>
      <c r="B562" s="5"/>
      <c r="C562" s="5" t="s">
        <v>1679</v>
      </c>
      <c r="D562" s="6" t="str">
        <f t="shared" si="113"/>
        <v>Click HGNC</v>
      </c>
      <c r="E562" s="7">
        <v>176801</v>
      </c>
      <c r="F562" s="6" t="str">
        <f t="shared" si="112"/>
        <v>Click OMIM</v>
      </c>
      <c r="G562" s="7" t="s">
        <v>1680</v>
      </c>
      <c r="H562" s="5" t="s">
        <v>21</v>
      </c>
      <c r="I562" s="5"/>
      <c r="J562" s="5"/>
      <c r="K562" s="8" t="s">
        <v>29</v>
      </c>
      <c r="L562" s="5"/>
      <c r="M562" s="5"/>
      <c r="N562" s="8" t="s">
        <v>29</v>
      </c>
      <c r="O562" s="5" t="s">
        <v>22</v>
      </c>
      <c r="P562" s="5"/>
      <c r="Q562" s="5"/>
      <c r="R562" s="9"/>
      <c r="S562" s="1" t="str">
        <f t="shared" si="114"/>
        <v/>
      </c>
      <c r="T562" s="1" t="str">
        <f t="shared" si="115"/>
        <v/>
      </c>
      <c r="U562" s="1" t="str">
        <f t="shared" si="116"/>
        <v>NonSyndrRetard;</v>
      </c>
      <c r="V562" s="1" t="str">
        <f t="shared" si="117"/>
        <v/>
      </c>
      <c r="W562" s="1" t="str">
        <f t="shared" si="118"/>
        <v/>
      </c>
      <c r="X562" s="1" t="str">
        <f t="shared" si="119"/>
        <v>Encephalo;</v>
      </c>
      <c r="Y562" s="1" t="str">
        <f t="shared" si="120"/>
        <v>Metabolism;</v>
      </c>
      <c r="Z562" s="1" t="str">
        <f t="shared" si="121"/>
        <v/>
      </c>
      <c r="AA562" s="1" t="str">
        <f t="shared" si="122"/>
        <v/>
      </c>
      <c r="AB562" s="1" t="str">
        <f t="shared" si="123"/>
        <v/>
      </c>
      <c r="AC562" s="1" t="str">
        <f t="shared" si="124"/>
        <v>Gene:PSAP&amp;HGNC:9498&amp;OMIM:176801&amp;UserInfo:Combined SAP deficiency ; Gaucher disease, atypical ; Krabbe disease, atypical ; Metachromatic leukodystrophy due to SAP-b deficiency&amp;UserType:NonSyndrRetard;Encephalo;Metabolism;</v>
      </c>
      <c r="AD562" s="1" t="str">
        <f t="shared" si="125"/>
        <v>NonSyndrRetard;Encephalo;Metabolism;</v>
      </c>
    </row>
    <row r="563" spans="1:30" ht="12" customHeight="1" x14ac:dyDescent="0.2">
      <c r="A563" s="5" t="s">
        <v>1681</v>
      </c>
      <c r="B563" s="5"/>
      <c r="C563" s="5" t="s">
        <v>1682</v>
      </c>
      <c r="D563" s="6" t="str">
        <f t="shared" si="113"/>
        <v>Click HGNC</v>
      </c>
      <c r="E563" s="7">
        <v>601309</v>
      </c>
      <c r="F563" s="6" t="str">
        <f t="shared" si="112"/>
        <v>Click OMIM</v>
      </c>
      <c r="G563" s="7" t="s">
        <v>1683</v>
      </c>
      <c r="H563" s="5" t="s">
        <v>21</v>
      </c>
      <c r="I563" s="5"/>
      <c r="J563" s="5"/>
      <c r="K563" s="5"/>
      <c r="L563" s="5" t="s">
        <v>22</v>
      </c>
      <c r="M563" s="5"/>
      <c r="N563" s="5"/>
      <c r="O563" s="5"/>
      <c r="P563" s="5" t="s">
        <v>22</v>
      </c>
      <c r="Q563" s="5"/>
      <c r="R563" s="9"/>
      <c r="S563" s="1" t="str">
        <f t="shared" si="114"/>
        <v/>
      </c>
      <c r="T563" s="1" t="str">
        <f t="shared" si="115"/>
        <v/>
      </c>
      <c r="U563" s="1" t="str">
        <f t="shared" si="116"/>
        <v/>
      </c>
      <c r="V563" s="1" t="str">
        <f t="shared" si="117"/>
        <v>SyndrRetard;</v>
      </c>
      <c r="W563" s="1" t="str">
        <f t="shared" si="118"/>
        <v/>
      </c>
      <c r="X563" s="1" t="str">
        <f t="shared" si="119"/>
        <v/>
      </c>
      <c r="Y563" s="1" t="str">
        <f t="shared" si="120"/>
        <v/>
      </c>
      <c r="Z563" s="1" t="str">
        <f t="shared" si="121"/>
        <v>NonRetardButSyndr;</v>
      </c>
      <c r="AA563" s="1" t="str">
        <f t="shared" si="122"/>
        <v/>
      </c>
      <c r="AB563" s="1" t="str">
        <f t="shared" si="123"/>
        <v/>
      </c>
      <c r="AC563" s="1" t="str">
        <f t="shared" si="124"/>
        <v>Gene:PTCH1&amp;HGNC:9585&amp;OMIM:601309&amp;UserInfo:Basal cell carcinoma, somatic ; Basal cell nevus syndrome ; Holoprosencephaly 7&amp;UserType:SyndrRetard;NonRetardButSyndr;</v>
      </c>
      <c r="AD563" s="1" t="str">
        <f t="shared" si="125"/>
        <v>SyndrRetard;NonRetardButSyndr;</v>
      </c>
    </row>
    <row r="564" spans="1:30" ht="12" customHeight="1" x14ac:dyDescent="0.2">
      <c r="A564" s="5" t="s">
        <v>1684</v>
      </c>
      <c r="B564" s="5"/>
      <c r="C564" s="5" t="s">
        <v>1685</v>
      </c>
      <c r="D564" s="6" t="str">
        <f t="shared" si="113"/>
        <v>Click HGNC</v>
      </c>
      <c r="E564" s="7">
        <v>300828</v>
      </c>
      <c r="F564" s="6" t="str">
        <f t="shared" si="112"/>
        <v>Click OMIM</v>
      </c>
      <c r="G564" s="7" t="s">
        <v>1686</v>
      </c>
      <c r="H564" s="5" t="s">
        <v>21</v>
      </c>
      <c r="I564" s="5"/>
      <c r="J564" s="5"/>
      <c r="K564" s="5" t="s">
        <v>22</v>
      </c>
      <c r="L564" s="5"/>
      <c r="M564" s="5"/>
      <c r="N564" s="5"/>
      <c r="O564" s="5"/>
      <c r="P564" s="5"/>
      <c r="Q564" s="5"/>
      <c r="R564" s="9"/>
      <c r="S564" s="1" t="str">
        <f t="shared" si="114"/>
        <v/>
      </c>
      <c r="T564" s="1" t="str">
        <f t="shared" si="115"/>
        <v/>
      </c>
      <c r="U564" s="1" t="str">
        <f t="shared" si="116"/>
        <v>NonSyndrRetard;</v>
      </c>
      <c r="V564" s="1" t="str">
        <f t="shared" si="117"/>
        <v/>
      </c>
      <c r="W564" s="1" t="str">
        <f t="shared" si="118"/>
        <v/>
      </c>
      <c r="X564" s="1" t="str">
        <f t="shared" si="119"/>
        <v/>
      </c>
      <c r="Y564" s="1" t="str">
        <f t="shared" si="120"/>
        <v/>
      </c>
      <c r="Z564" s="1" t="str">
        <f t="shared" si="121"/>
        <v/>
      </c>
      <c r="AA564" s="1" t="str">
        <f t="shared" si="122"/>
        <v/>
      </c>
      <c r="AB564" s="1" t="str">
        <f t="shared" si="123"/>
        <v/>
      </c>
      <c r="AC564" s="1" t="str">
        <f t="shared" si="124"/>
        <v>Gene:PTCHD1&amp;HGNC:26392&amp;OMIM:300828&amp;UserInfo:Autism, susceptibility to, X-linked 4&amp;UserType:NonSyndrRetard;</v>
      </c>
      <c r="AD564" s="1" t="str">
        <f t="shared" si="125"/>
        <v>NonSyndrRetard;</v>
      </c>
    </row>
    <row r="565" spans="1:30" ht="12" customHeight="1" x14ac:dyDescent="0.2">
      <c r="A565" s="5" t="s">
        <v>1687</v>
      </c>
      <c r="B565" s="5"/>
      <c r="C565" s="5" t="s">
        <v>1688</v>
      </c>
      <c r="D565" s="6" t="str">
        <f t="shared" si="113"/>
        <v>Click HGNC</v>
      </c>
      <c r="E565" s="7">
        <v>612792</v>
      </c>
      <c r="F565" s="6" t="str">
        <f t="shared" si="112"/>
        <v>Click OMIM</v>
      </c>
      <c r="G565" s="7" t="s">
        <v>1689</v>
      </c>
      <c r="H565" s="5" t="s">
        <v>21</v>
      </c>
      <c r="I565" s="5"/>
      <c r="J565" s="5"/>
      <c r="K565" s="5"/>
      <c r="L565" s="5" t="s">
        <v>22</v>
      </c>
      <c r="M565" s="5"/>
      <c r="N565" s="5"/>
      <c r="O565" s="5"/>
      <c r="P565" s="5"/>
      <c r="Q565" s="5"/>
      <c r="R565" s="9"/>
      <c r="S565" s="1" t="str">
        <f t="shared" si="114"/>
        <v/>
      </c>
      <c r="T565" s="1" t="str">
        <f t="shared" si="115"/>
        <v/>
      </c>
      <c r="U565" s="1" t="str">
        <f t="shared" si="116"/>
        <v/>
      </c>
      <c r="V565" s="1" t="str">
        <f t="shared" si="117"/>
        <v>SyndrRetard;</v>
      </c>
      <c r="W565" s="1" t="str">
        <f t="shared" si="118"/>
        <v/>
      </c>
      <c r="X565" s="1" t="str">
        <f t="shared" si="119"/>
        <v/>
      </c>
      <c r="Y565" s="1" t="str">
        <f t="shared" si="120"/>
        <v/>
      </c>
      <c r="Z565" s="1" t="str">
        <f t="shared" si="121"/>
        <v/>
      </c>
      <c r="AA565" s="1" t="str">
        <f t="shared" si="122"/>
        <v/>
      </c>
      <c r="AB565" s="1" t="str">
        <f t="shared" si="123"/>
        <v/>
      </c>
      <c r="AC565" s="1" t="str">
        <f t="shared" si="124"/>
        <v>Gene:PTDSS1&amp;HGNC:9587&amp;OMIM:612792&amp;UserInfo:Lenz-Majewski hyperostotic dwarfism&amp;UserType:SyndrRetard;</v>
      </c>
      <c r="AD565" s="1" t="str">
        <f t="shared" si="125"/>
        <v>SyndrRetard;</v>
      </c>
    </row>
    <row r="566" spans="1:30" ht="12" customHeight="1" x14ac:dyDescent="0.2">
      <c r="A566" s="5" t="s">
        <v>1690</v>
      </c>
      <c r="B566" s="5"/>
      <c r="C566" s="5" t="s">
        <v>1691</v>
      </c>
      <c r="D566" s="6" t="str">
        <f t="shared" si="113"/>
        <v>Click HGNC</v>
      </c>
      <c r="E566" s="7">
        <v>601728</v>
      </c>
      <c r="F566" s="6" t="str">
        <f t="shared" si="112"/>
        <v>Click OMIM</v>
      </c>
      <c r="G566" s="7" t="s">
        <v>1692</v>
      </c>
      <c r="H566" s="5" t="s">
        <v>21</v>
      </c>
      <c r="I566" s="5"/>
      <c r="J566" s="5"/>
      <c r="K566" s="5" t="s">
        <v>22</v>
      </c>
      <c r="L566" s="5" t="s">
        <v>22</v>
      </c>
      <c r="M566" s="5"/>
      <c r="N566" s="5"/>
      <c r="O566" s="5"/>
      <c r="P566" s="5" t="s">
        <v>22</v>
      </c>
      <c r="Q566" s="5"/>
      <c r="R566" s="9"/>
      <c r="S566" s="1" t="str">
        <f t="shared" si="114"/>
        <v/>
      </c>
      <c r="T566" s="1" t="str">
        <f t="shared" si="115"/>
        <v/>
      </c>
      <c r="U566" s="1" t="str">
        <f t="shared" si="116"/>
        <v>NonSyndrRetard;</v>
      </c>
      <c r="V566" s="1" t="str">
        <f t="shared" si="117"/>
        <v>SyndrRetard;</v>
      </c>
      <c r="W566" s="1" t="str">
        <f t="shared" si="118"/>
        <v/>
      </c>
      <c r="X566" s="1" t="str">
        <f t="shared" si="119"/>
        <v/>
      </c>
      <c r="Y566" s="1" t="str">
        <f t="shared" si="120"/>
        <v/>
      </c>
      <c r="Z566" s="1" t="str">
        <f t="shared" si="121"/>
        <v>NonRetardButSyndr;</v>
      </c>
      <c r="AA566" s="1" t="str">
        <f t="shared" si="122"/>
        <v/>
      </c>
      <c r="AB566" s="1" t="str">
        <f t="shared" si="123"/>
        <v/>
      </c>
      <c r="AC566" s="1" t="str">
        <f t="shared" si="124"/>
        <v>Gene:PTEN&amp;HGNC:9588&amp;OMIM:601728&amp;UserInfo:Bannayan-Riley-Ruvalcaba syndrome ; Cowden syndrome 1 ; Endometrial carcinoma, somatic ; Lhermitte-Duclos syndrome ; Macrocephaly/autism syndrome ; Malignant melanoma, somatic ; PTEN hamartoma tumor syndrome ; Squamous cell carcinoma, head and neck, somatic ; VATER association with macrocephaly and ventriculomegaly ; Glioma susceptibility 2 ; Meningioma ; Prostate cancer, somatic&amp;UserType:NonSyndrRetard;SyndrRetard;NonRetardButSyndr;</v>
      </c>
      <c r="AD566" s="1" t="str">
        <f t="shared" si="125"/>
        <v>NonSyndrRetard;SyndrRetard;NonRetardButSyndr;</v>
      </c>
    </row>
    <row r="567" spans="1:30" ht="12" customHeight="1" x14ac:dyDescent="0.2">
      <c r="A567" s="5" t="s">
        <v>1693</v>
      </c>
      <c r="B567" s="5"/>
      <c r="C567" s="5" t="s">
        <v>1694</v>
      </c>
      <c r="D567" s="6" t="str">
        <f t="shared" si="113"/>
        <v>Click HGNC</v>
      </c>
      <c r="E567" s="7">
        <v>176876</v>
      </c>
      <c r="F567" s="6" t="str">
        <f t="shared" si="112"/>
        <v>Click OMIM</v>
      </c>
      <c r="G567" s="7" t="s">
        <v>1695</v>
      </c>
      <c r="H567" s="5" t="s">
        <v>21</v>
      </c>
      <c r="I567" s="5"/>
      <c r="J567" s="5"/>
      <c r="K567" s="5"/>
      <c r="L567" s="5" t="s">
        <v>22</v>
      </c>
      <c r="M567" s="5"/>
      <c r="N567" s="5"/>
      <c r="O567" s="5"/>
      <c r="P567" s="5"/>
      <c r="Q567" s="5" t="s">
        <v>22</v>
      </c>
      <c r="R567" s="9"/>
      <c r="S567" s="1" t="str">
        <f t="shared" si="114"/>
        <v/>
      </c>
      <c r="T567" s="1" t="str">
        <f t="shared" si="115"/>
        <v/>
      </c>
      <c r="U567" s="1" t="str">
        <f t="shared" si="116"/>
        <v/>
      </c>
      <c r="V567" s="1" t="str">
        <f t="shared" si="117"/>
        <v>SyndrRetard;</v>
      </c>
      <c r="W567" s="1" t="str">
        <f t="shared" si="118"/>
        <v/>
      </c>
      <c r="X567" s="1" t="str">
        <f t="shared" si="119"/>
        <v/>
      </c>
      <c r="Y567" s="1" t="str">
        <f t="shared" si="120"/>
        <v/>
      </c>
      <c r="Z567" s="1" t="str">
        <f t="shared" si="121"/>
        <v/>
      </c>
      <c r="AA567" s="1" t="str">
        <f t="shared" si="122"/>
        <v>Cardiopathy;</v>
      </c>
      <c r="AB567" s="1" t="str">
        <f t="shared" si="123"/>
        <v/>
      </c>
      <c r="AC567" s="1" t="str">
        <f t="shared" si="124"/>
        <v>Gene:PTPN11&amp;HGNC:9644&amp;OMIM:176876&amp;UserInfo:LEOPARD syndrome 1 ; Leukemia, juvenile myelomonocytic, somatic ; Metachondromatosis ; Noonan syndrome 1&amp;UserType:SyndrRetard;Cardiopathy;</v>
      </c>
      <c r="AD567" s="1" t="str">
        <f t="shared" si="125"/>
        <v>SyndrRetard;Cardiopathy;</v>
      </c>
    </row>
    <row r="568" spans="1:30" ht="12" customHeight="1" x14ac:dyDescent="0.2">
      <c r="A568" s="5" t="s">
        <v>1696</v>
      </c>
      <c r="B568" s="5"/>
      <c r="C568" s="5" t="s">
        <v>1697</v>
      </c>
      <c r="D568" s="6" t="str">
        <f t="shared" si="113"/>
        <v>Click HGNC</v>
      </c>
      <c r="E568" s="7">
        <v>604819</v>
      </c>
      <c r="F568" s="6" t="str">
        <f t="shared" si="112"/>
        <v>Click OMIM</v>
      </c>
      <c r="G568" s="7" t="s">
        <v>1698</v>
      </c>
      <c r="H568" s="5" t="s">
        <v>21</v>
      </c>
      <c r="I568" s="5"/>
      <c r="J568" s="5"/>
      <c r="K568" s="5"/>
      <c r="L568" s="5" t="s">
        <v>22</v>
      </c>
      <c r="M568" s="5"/>
      <c r="N568" s="5"/>
      <c r="O568" s="5"/>
      <c r="P568" s="5"/>
      <c r="Q568" s="5"/>
      <c r="R568" s="9"/>
      <c r="S568" s="1" t="str">
        <f t="shared" si="114"/>
        <v/>
      </c>
      <c r="T568" s="1" t="str">
        <f t="shared" si="115"/>
        <v/>
      </c>
      <c r="U568" s="1" t="str">
        <f t="shared" si="116"/>
        <v/>
      </c>
      <c r="V568" s="1" t="str">
        <f t="shared" si="117"/>
        <v>SyndrRetard;</v>
      </c>
      <c r="W568" s="1" t="str">
        <f t="shared" si="118"/>
        <v/>
      </c>
      <c r="X568" s="1" t="str">
        <f t="shared" si="119"/>
        <v/>
      </c>
      <c r="Y568" s="1" t="str">
        <f t="shared" si="120"/>
        <v/>
      </c>
      <c r="Z568" s="1" t="str">
        <f t="shared" si="121"/>
        <v/>
      </c>
      <c r="AA568" s="1" t="str">
        <f t="shared" si="122"/>
        <v/>
      </c>
      <c r="AB568" s="1" t="str">
        <f t="shared" si="123"/>
        <v/>
      </c>
      <c r="AC568" s="1" t="str">
        <f t="shared" si="124"/>
        <v>Gene:PUF60&amp;HGNC:17042&amp;OMIM:604819&amp;UserInfo:Verheij syndrome&amp;UserType:SyndrRetard;</v>
      </c>
      <c r="AD568" s="1" t="str">
        <f t="shared" si="125"/>
        <v>SyndrRetard;</v>
      </c>
    </row>
    <row r="569" spans="1:30" ht="12" customHeight="1" x14ac:dyDescent="0.2">
      <c r="A569" s="5" t="s">
        <v>1699</v>
      </c>
      <c r="B569" s="5"/>
      <c r="C569" s="5" t="s">
        <v>1700</v>
      </c>
      <c r="D569" s="6" t="str">
        <f t="shared" si="113"/>
        <v>Click HGNC</v>
      </c>
      <c r="E569" s="7">
        <v>600473</v>
      </c>
      <c r="F569" s="6" t="str">
        <f t="shared" ref="F569:F632" si="126">IF(ISERROR(E569),"",HYPERLINK(CONCATENATE("https://omim.org/entry/",E569),"Click OMIM"))</f>
        <v>Click OMIM</v>
      </c>
      <c r="G569" s="7" t="s">
        <v>1701</v>
      </c>
      <c r="H569" s="5" t="s">
        <v>21</v>
      </c>
      <c r="I569" s="5"/>
      <c r="J569" s="5"/>
      <c r="K569" s="5" t="s">
        <v>22</v>
      </c>
      <c r="L569" s="5" t="s">
        <v>22</v>
      </c>
      <c r="M569" s="5"/>
      <c r="N569" s="5"/>
      <c r="O569" s="5"/>
      <c r="P569" s="5"/>
      <c r="Q569" s="5"/>
      <c r="R569" s="9"/>
      <c r="S569" s="1" t="str">
        <f t="shared" si="114"/>
        <v/>
      </c>
      <c r="T569" s="1" t="str">
        <f t="shared" si="115"/>
        <v/>
      </c>
      <c r="U569" s="1" t="str">
        <f t="shared" si="116"/>
        <v>NonSyndrRetard;</v>
      </c>
      <c r="V569" s="1" t="str">
        <f t="shared" si="117"/>
        <v>SyndrRetard;</v>
      </c>
      <c r="W569" s="1" t="str">
        <f t="shared" si="118"/>
        <v/>
      </c>
      <c r="X569" s="1" t="str">
        <f t="shared" si="119"/>
        <v/>
      </c>
      <c r="Y569" s="1" t="str">
        <f t="shared" si="120"/>
        <v/>
      </c>
      <c r="Z569" s="1" t="str">
        <f t="shared" si="121"/>
        <v/>
      </c>
      <c r="AA569" s="1" t="str">
        <f t="shared" si="122"/>
        <v/>
      </c>
      <c r="AB569" s="1" t="str">
        <f t="shared" si="123"/>
        <v/>
      </c>
      <c r="AC569" s="1" t="str">
        <f t="shared" si="124"/>
        <v>Gene:PURA&amp;HGNC:9701&amp;OMIM:600473&amp;UserInfo:Mental retardation, autosomal dominant 31&amp;UserType:NonSyndrRetard;SyndrRetard;</v>
      </c>
      <c r="AD569" s="1" t="str">
        <f t="shared" si="125"/>
        <v>NonSyndrRetard;SyndrRetard;</v>
      </c>
    </row>
    <row r="570" spans="1:30" ht="12" customHeight="1" x14ac:dyDescent="0.2">
      <c r="A570" s="5" t="s">
        <v>1702</v>
      </c>
      <c r="B570" s="5"/>
      <c r="C570" s="5" t="s">
        <v>1703</v>
      </c>
      <c r="D570" s="6" t="str">
        <f t="shared" si="113"/>
        <v>Click HGNC</v>
      </c>
      <c r="E570" s="7">
        <v>608109</v>
      </c>
      <c r="F570" s="6" t="str">
        <f t="shared" si="126"/>
        <v>Click OMIM</v>
      </c>
      <c r="G570" s="7" t="s">
        <v>1704</v>
      </c>
      <c r="H570" s="5" t="s">
        <v>21</v>
      </c>
      <c r="I570" s="5"/>
      <c r="J570" s="5"/>
      <c r="K570" s="5"/>
      <c r="L570" s="8" t="s">
        <v>29</v>
      </c>
      <c r="M570" s="5"/>
      <c r="N570" s="5"/>
      <c r="O570" s="5" t="s">
        <v>22</v>
      </c>
      <c r="P570" s="5"/>
      <c r="Q570" s="5"/>
      <c r="R570" s="14" t="s">
        <v>29</v>
      </c>
      <c r="S570" s="1" t="str">
        <f t="shared" si="114"/>
        <v/>
      </c>
      <c r="T570" s="1" t="str">
        <f t="shared" si="115"/>
        <v/>
      </c>
      <c r="U570" s="1" t="str">
        <f t="shared" si="116"/>
        <v/>
      </c>
      <c r="V570" s="1" t="str">
        <f t="shared" si="117"/>
        <v>SyndrRetard;</v>
      </c>
      <c r="W570" s="1" t="str">
        <f t="shared" si="118"/>
        <v/>
      </c>
      <c r="X570" s="1" t="str">
        <f t="shared" si="119"/>
        <v/>
      </c>
      <c r="Y570" s="1" t="str">
        <f t="shared" si="120"/>
        <v>Metabolism;</v>
      </c>
      <c r="Z570" s="1" t="str">
        <f t="shared" si="121"/>
        <v/>
      </c>
      <c r="AA570" s="1" t="str">
        <f t="shared" si="122"/>
        <v/>
      </c>
      <c r="AB570" s="1" t="str">
        <f t="shared" si="123"/>
        <v>Neuro;</v>
      </c>
      <c r="AC570" s="1" t="str">
        <f t="shared" si="124"/>
        <v>Gene:PUS1&amp;HGNC:15508&amp;OMIM:608109&amp;UserInfo:Myopathy, lactic acidosis, and sideroblastic anemia 1&amp;UserType:SyndrRetard;Metabolism;Neuro;</v>
      </c>
      <c r="AD570" s="1" t="str">
        <f t="shared" si="125"/>
        <v>SyndrRetard;Metabolism;Neuro;</v>
      </c>
    </row>
    <row r="571" spans="1:30" ht="12" customHeight="1" x14ac:dyDescent="0.2">
      <c r="A571" s="5" t="s">
        <v>1705</v>
      </c>
      <c r="B571" s="5"/>
      <c r="C571" s="5" t="s">
        <v>1706</v>
      </c>
      <c r="D571" s="6" t="str">
        <f t="shared" si="113"/>
        <v>Click HGNC</v>
      </c>
      <c r="E571" s="7">
        <v>179035</v>
      </c>
      <c r="F571" s="6" t="str">
        <f t="shared" si="126"/>
        <v>Click OMIM</v>
      </c>
      <c r="G571" s="7" t="s">
        <v>1707</v>
      </c>
      <c r="H571" s="5" t="s">
        <v>21</v>
      </c>
      <c r="I571" s="5"/>
      <c r="J571" s="5"/>
      <c r="K571" s="5"/>
      <c r="L571" s="5" t="s">
        <v>22</v>
      </c>
      <c r="M571" s="5"/>
      <c r="N571" s="5"/>
      <c r="O571" s="5"/>
      <c r="P571" s="5"/>
      <c r="Q571" s="5"/>
      <c r="R571" s="9"/>
      <c r="S571" s="1" t="str">
        <f t="shared" si="114"/>
        <v/>
      </c>
      <c r="T571" s="1" t="str">
        <f t="shared" si="115"/>
        <v/>
      </c>
      <c r="U571" s="1" t="str">
        <f t="shared" si="116"/>
        <v/>
      </c>
      <c r="V571" s="1" t="str">
        <f t="shared" si="117"/>
        <v>SyndrRetard;</v>
      </c>
      <c r="W571" s="1" t="str">
        <f t="shared" si="118"/>
        <v/>
      </c>
      <c r="X571" s="1" t="str">
        <f t="shared" si="119"/>
        <v/>
      </c>
      <c r="Y571" s="1" t="str">
        <f t="shared" si="120"/>
        <v/>
      </c>
      <c r="Z571" s="1" t="str">
        <f t="shared" si="121"/>
        <v/>
      </c>
      <c r="AA571" s="1" t="str">
        <f t="shared" si="122"/>
        <v/>
      </c>
      <c r="AB571" s="1" t="str">
        <f t="shared" si="123"/>
        <v/>
      </c>
      <c r="AC571" s="1" t="str">
        <f t="shared" si="124"/>
        <v>Gene:PYCR1&amp;HGNC:9721&amp;OMIM:179035&amp;UserInfo:Cutis laxa, autosomal recessive, type IIB ; Cutis laxa, autosomal recessive, type IIIB&amp;UserType:SyndrRetard;</v>
      </c>
      <c r="AD571" s="1" t="str">
        <f t="shared" si="125"/>
        <v>SyndrRetard;</v>
      </c>
    </row>
    <row r="572" spans="1:30" ht="12" customHeight="1" x14ac:dyDescent="0.2">
      <c r="A572" s="5" t="s">
        <v>1708</v>
      </c>
      <c r="B572" s="5"/>
      <c r="C572" s="5" t="s">
        <v>1709</v>
      </c>
      <c r="D572" s="6" t="str">
        <f t="shared" si="113"/>
        <v>Click HGNC</v>
      </c>
      <c r="E572" s="7">
        <v>612676</v>
      </c>
      <c r="F572" s="6" t="str">
        <f t="shared" si="126"/>
        <v>Click OMIM</v>
      </c>
      <c r="G572" s="7" t="s">
        <v>1710</v>
      </c>
      <c r="H572" s="5"/>
      <c r="I572" s="5"/>
      <c r="J572" s="5"/>
      <c r="K572" s="5" t="s">
        <v>29</v>
      </c>
      <c r="L572" s="5"/>
      <c r="M572" s="5"/>
      <c r="N572" s="5"/>
      <c r="O572" s="5"/>
      <c r="P572" s="5"/>
      <c r="Q572" s="5"/>
      <c r="R572" s="9"/>
      <c r="S572" s="1" t="str">
        <f t="shared" si="114"/>
        <v/>
      </c>
      <c r="T572" s="1" t="str">
        <f t="shared" si="115"/>
        <v/>
      </c>
      <c r="U572" s="1" t="str">
        <f t="shared" si="116"/>
        <v>NonSyndrRetard;</v>
      </c>
      <c r="V572" s="1" t="str">
        <f t="shared" si="117"/>
        <v/>
      </c>
      <c r="W572" s="1" t="str">
        <f t="shared" si="118"/>
        <v/>
      </c>
      <c r="X572" s="1" t="str">
        <f t="shared" si="119"/>
        <v/>
      </c>
      <c r="Y572" s="1" t="str">
        <f t="shared" si="120"/>
        <v/>
      </c>
      <c r="Z572" s="1" t="str">
        <f t="shared" si="121"/>
        <v/>
      </c>
      <c r="AA572" s="1" t="str">
        <f t="shared" si="122"/>
        <v/>
      </c>
      <c r="AB572" s="1" t="str">
        <f t="shared" si="123"/>
        <v/>
      </c>
      <c r="AC572" s="1" t="str">
        <f t="shared" si="124"/>
        <v>Gene:QDPR&amp;HGNC:9752&amp;OMIM:612676&amp;UserInfo:Hyperphenylalaninemia, BH4-deficient, C&amp;UserType:NonSyndrRetard;</v>
      </c>
      <c r="AD572" s="1" t="str">
        <f t="shared" si="125"/>
        <v>NonSyndrRetard;</v>
      </c>
    </row>
    <row r="573" spans="1:30" ht="12" customHeight="1" x14ac:dyDescent="0.2">
      <c r="A573" s="5" t="s">
        <v>1711</v>
      </c>
      <c r="B573" s="5"/>
      <c r="C573" s="5" t="s">
        <v>1712</v>
      </c>
      <c r="D573" s="6" t="str">
        <f t="shared" si="113"/>
        <v>Click HGNC</v>
      </c>
      <c r="E573" s="7">
        <v>602207</v>
      </c>
      <c r="F573" s="6" t="str">
        <f t="shared" si="126"/>
        <v>Click OMIM</v>
      </c>
      <c r="G573" s="7" t="s">
        <v>1713</v>
      </c>
      <c r="H573" s="5" t="s">
        <v>21</v>
      </c>
      <c r="I573" s="5"/>
      <c r="J573" s="5"/>
      <c r="K573" s="5"/>
      <c r="L573" s="5" t="s">
        <v>22</v>
      </c>
      <c r="M573" s="5" t="s">
        <v>22</v>
      </c>
      <c r="N573" s="5"/>
      <c r="O573" s="5"/>
      <c r="P573" s="5"/>
      <c r="Q573" s="5"/>
      <c r="R573" s="9" t="s">
        <v>22</v>
      </c>
      <c r="S573" s="1" t="str">
        <f t="shared" si="114"/>
        <v/>
      </c>
      <c r="T573" s="1" t="str">
        <f t="shared" si="115"/>
        <v/>
      </c>
      <c r="U573" s="1" t="str">
        <f t="shared" si="116"/>
        <v/>
      </c>
      <c r="V573" s="1" t="str">
        <f t="shared" si="117"/>
        <v>SyndrRetard;</v>
      </c>
      <c r="W573" s="1" t="str">
        <f t="shared" si="118"/>
        <v>RetardPlusCerebAbnorm;</v>
      </c>
      <c r="X573" s="1" t="str">
        <f t="shared" si="119"/>
        <v/>
      </c>
      <c r="Y573" s="1" t="str">
        <f t="shared" si="120"/>
        <v/>
      </c>
      <c r="Z573" s="1" t="str">
        <f t="shared" si="121"/>
        <v/>
      </c>
      <c r="AA573" s="1" t="str">
        <f t="shared" si="122"/>
        <v/>
      </c>
      <c r="AB573" s="1" t="str">
        <f t="shared" si="123"/>
        <v>Neuro;</v>
      </c>
      <c r="AC573" s="1" t="str">
        <f t="shared" si="124"/>
        <v>Gene:RAB18&amp;HGNC:14244&amp;OMIM:602207&amp;UserInfo:Warburg micro syndrome 3&amp;UserType:SyndrRetard;RetardPlusCerebAbnorm;Neuro;</v>
      </c>
      <c r="AD573" s="1" t="str">
        <f t="shared" si="125"/>
        <v>SyndrRetard;RetardPlusCerebAbnorm;Neuro;</v>
      </c>
    </row>
    <row r="574" spans="1:30" ht="12" customHeight="1" x14ac:dyDescent="0.2">
      <c r="A574" s="5" t="s">
        <v>1714</v>
      </c>
      <c r="B574" s="5"/>
      <c r="C574" s="5" t="s">
        <v>1715</v>
      </c>
      <c r="D574" s="6" t="str">
        <f t="shared" si="113"/>
        <v>Click HGNC</v>
      </c>
      <c r="E574" s="7">
        <v>603868</v>
      </c>
      <c r="F574" s="6" t="str">
        <f t="shared" si="126"/>
        <v>Click OMIM</v>
      </c>
      <c r="G574" s="7" t="s">
        <v>1716</v>
      </c>
      <c r="H574" s="5" t="s">
        <v>21</v>
      </c>
      <c r="I574" s="5"/>
      <c r="J574" s="5"/>
      <c r="K574" s="5"/>
      <c r="L574" s="5" t="s">
        <v>22</v>
      </c>
      <c r="M574" s="5"/>
      <c r="N574" s="5"/>
      <c r="O574" s="5"/>
      <c r="P574" s="5"/>
      <c r="Q574" s="5"/>
      <c r="R574" s="9"/>
      <c r="S574" s="1" t="str">
        <f t="shared" si="114"/>
        <v/>
      </c>
      <c r="T574" s="1" t="str">
        <f t="shared" si="115"/>
        <v/>
      </c>
      <c r="U574" s="1" t="str">
        <f t="shared" si="116"/>
        <v/>
      </c>
      <c r="V574" s="1" t="str">
        <f t="shared" si="117"/>
        <v>SyndrRetard;</v>
      </c>
      <c r="W574" s="1" t="str">
        <f t="shared" si="118"/>
        <v/>
      </c>
      <c r="X574" s="1" t="str">
        <f t="shared" si="119"/>
        <v/>
      </c>
      <c r="Y574" s="1" t="str">
        <f t="shared" si="120"/>
        <v/>
      </c>
      <c r="Z574" s="1" t="str">
        <f t="shared" si="121"/>
        <v/>
      </c>
      <c r="AA574" s="1" t="str">
        <f t="shared" si="122"/>
        <v/>
      </c>
      <c r="AB574" s="1" t="str">
        <f t="shared" si="123"/>
        <v/>
      </c>
      <c r="AC574" s="1" t="str">
        <f t="shared" si="124"/>
        <v>Gene:RAB27A&amp;HGNC:9766&amp;OMIM:603868&amp;UserInfo:Griscelli syndrome, type 2&amp;UserType:SyndrRetard;</v>
      </c>
      <c r="AD574" s="1" t="str">
        <f t="shared" si="125"/>
        <v>SyndrRetard;</v>
      </c>
    </row>
    <row r="575" spans="1:30" ht="12" customHeight="1" x14ac:dyDescent="0.2">
      <c r="A575" s="5" t="s">
        <v>1717</v>
      </c>
      <c r="B575" s="5"/>
      <c r="C575" s="5" t="s">
        <v>1718</v>
      </c>
      <c r="D575" s="6" t="str">
        <f t="shared" si="113"/>
        <v>Click HGNC</v>
      </c>
      <c r="E575" s="7">
        <v>300774</v>
      </c>
      <c r="F575" s="6" t="str">
        <f t="shared" si="126"/>
        <v>Click OMIM</v>
      </c>
      <c r="G575" s="7" t="s">
        <v>1719</v>
      </c>
      <c r="H575" s="5" t="s">
        <v>21</v>
      </c>
      <c r="I575" s="5"/>
      <c r="J575" s="5"/>
      <c r="K575" s="5"/>
      <c r="L575" s="5"/>
      <c r="M575" s="5"/>
      <c r="N575" s="5"/>
      <c r="O575" s="5"/>
      <c r="P575" s="5"/>
      <c r="Q575" s="5"/>
      <c r="R575" s="9"/>
      <c r="S575" s="1" t="str">
        <f t="shared" si="114"/>
        <v/>
      </c>
      <c r="T575" s="1" t="str">
        <f t="shared" si="115"/>
        <v/>
      </c>
      <c r="U575" s="1" t="str">
        <f t="shared" si="116"/>
        <v/>
      </c>
      <c r="V575" s="1" t="str">
        <f t="shared" si="117"/>
        <v/>
      </c>
      <c r="W575" s="1" t="str">
        <f t="shared" si="118"/>
        <v/>
      </c>
      <c r="X575" s="1" t="str">
        <f t="shared" si="119"/>
        <v/>
      </c>
      <c r="Y575" s="1" t="str">
        <f t="shared" si="120"/>
        <v/>
      </c>
      <c r="Z575" s="1" t="str">
        <f t="shared" si="121"/>
        <v/>
      </c>
      <c r="AA575" s="1" t="str">
        <f t="shared" si="122"/>
        <v/>
      </c>
      <c r="AB575" s="1" t="str">
        <f t="shared" si="123"/>
        <v/>
      </c>
      <c r="AC575" s="1" t="str">
        <f t="shared" si="124"/>
        <v>Gene:RAB39B&amp;HGNC:16499&amp;OMIM:300774&amp;UserInfo:?Waisman syndrome ; Mental retardation, X-linked 72&amp;UserType:</v>
      </c>
      <c r="AD575" s="1" t="str">
        <f t="shared" si="125"/>
        <v/>
      </c>
    </row>
    <row r="576" spans="1:30" ht="12" customHeight="1" x14ac:dyDescent="0.2">
      <c r="A576" s="5" t="s">
        <v>1720</v>
      </c>
      <c r="B576" s="5"/>
      <c r="C576" s="5" t="s">
        <v>1721</v>
      </c>
      <c r="D576" s="6" t="str">
        <f t="shared" si="113"/>
        <v>Click HGNC</v>
      </c>
      <c r="E576" s="7">
        <v>602536</v>
      </c>
      <c r="F576" s="6" t="str">
        <f t="shared" si="126"/>
        <v>Click OMIM</v>
      </c>
      <c r="G576" s="7" t="s">
        <v>1722</v>
      </c>
      <c r="H576" s="5" t="s">
        <v>21</v>
      </c>
      <c r="I576" s="5"/>
      <c r="J576" s="5"/>
      <c r="K576" s="5"/>
      <c r="L576" s="5" t="s">
        <v>22</v>
      </c>
      <c r="M576" s="5" t="s">
        <v>22</v>
      </c>
      <c r="N576" s="5"/>
      <c r="O576" s="5"/>
      <c r="P576" s="5"/>
      <c r="Q576" s="5"/>
      <c r="R576" s="9" t="s">
        <v>22</v>
      </c>
      <c r="S576" s="1" t="str">
        <f t="shared" si="114"/>
        <v/>
      </c>
      <c r="T576" s="1" t="str">
        <f t="shared" si="115"/>
        <v/>
      </c>
      <c r="U576" s="1" t="str">
        <f t="shared" si="116"/>
        <v/>
      </c>
      <c r="V576" s="1" t="str">
        <f t="shared" si="117"/>
        <v>SyndrRetard;</v>
      </c>
      <c r="W576" s="1" t="str">
        <f t="shared" si="118"/>
        <v>RetardPlusCerebAbnorm;</v>
      </c>
      <c r="X576" s="1" t="str">
        <f t="shared" si="119"/>
        <v/>
      </c>
      <c r="Y576" s="1" t="str">
        <f t="shared" si="120"/>
        <v/>
      </c>
      <c r="Z576" s="1" t="str">
        <f t="shared" si="121"/>
        <v/>
      </c>
      <c r="AA576" s="1" t="str">
        <f t="shared" si="122"/>
        <v/>
      </c>
      <c r="AB576" s="1" t="str">
        <f t="shared" si="123"/>
        <v>Neuro;</v>
      </c>
      <c r="AC576" s="1" t="str">
        <f t="shared" si="124"/>
        <v>Gene:RAB3GAP1&amp;HGNC:17063&amp;OMIM:602536&amp;UserInfo:Warburg micro syndrome 1&amp;UserType:SyndrRetard;RetardPlusCerebAbnorm;Neuro;</v>
      </c>
      <c r="AD576" s="1" t="str">
        <f t="shared" si="125"/>
        <v>SyndrRetard;RetardPlusCerebAbnorm;Neuro;</v>
      </c>
    </row>
    <row r="577" spans="1:30" ht="12" customHeight="1" x14ac:dyDescent="0.2">
      <c r="A577" s="5" t="s">
        <v>1723</v>
      </c>
      <c r="B577" s="5"/>
      <c r="C577" s="5" t="s">
        <v>1724</v>
      </c>
      <c r="D577" s="6" t="str">
        <f t="shared" ref="D577:D640" si="127">IF(ISERROR(C577),"",HYPERLINK(CONCATENATE("http://www.genenames.org/cgi-bin/gene_symbol_report?hgnc_id=",C577),"Click HGNC"))</f>
        <v>Click HGNC</v>
      </c>
      <c r="E577" s="7">
        <v>609275</v>
      </c>
      <c r="F577" s="6" t="str">
        <f t="shared" si="126"/>
        <v>Click OMIM</v>
      </c>
      <c r="G577" s="7" t="s">
        <v>1725</v>
      </c>
      <c r="H577" s="5" t="s">
        <v>21</v>
      </c>
      <c r="I577" s="5"/>
      <c r="J577" s="5"/>
      <c r="K577" s="5"/>
      <c r="L577" s="5" t="s">
        <v>22</v>
      </c>
      <c r="M577" s="5" t="s">
        <v>22</v>
      </c>
      <c r="N577" s="5"/>
      <c r="O577" s="5"/>
      <c r="P577" s="5"/>
      <c r="Q577" s="5"/>
      <c r="R577" s="9" t="s">
        <v>22</v>
      </c>
      <c r="S577" s="1" t="str">
        <f t="shared" si="114"/>
        <v/>
      </c>
      <c r="T577" s="1" t="str">
        <f t="shared" si="115"/>
        <v/>
      </c>
      <c r="U577" s="1" t="str">
        <f t="shared" si="116"/>
        <v/>
      </c>
      <c r="V577" s="1" t="str">
        <f t="shared" si="117"/>
        <v>SyndrRetard;</v>
      </c>
      <c r="W577" s="1" t="str">
        <f t="shared" si="118"/>
        <v>RetardPlusCerebAbnorm;</v>
      </c>
      <c r="X577" s="1" t="str">
        <f t="shared" si="119"/>
        <v/>
      </c>
      <c r="Y577" s="1" t="str">
        <f t="shared" si="120"/>
        <v/>
      </c>
      <c r="Z577" s="1" t="str">
        <f t="shared" si="121"/>
        <v/>
      </c>
      <c r="AA577" s="1" t="str">
        <f t="shared" si="122"/>
        <v/>
      </c>
      <c r="AB577" s="1" t="str">
        <f t="shared" si="123"/>
        <v>Neuro;</v>
      </c>
      <c r="AC577" s="1" t="str">
        <f t="shared" si="124"/>
        <v>Gene:RAB3GAP2&amp;HGNC:17168&amp;OMIM:609275&amp;UserInfo:Martsolf syndrome ; Warburg micro syndrome 2&amp;UserType:SyndrRetard;RetardPlusCerebAbnorm;Neuro;</v>
      </c>
      <c r="AD577" s="1" t="str">
        <f t="shared" si="125"/>
        <v>SyndrRetard;RetardPlusCerebAbnorm;Neuro;</v>
      </c>
    </row>
    <row r="578" spans="1:30" ht="12" customHeight="1" x14ac:dyDescent="0.2">
      <c r="A578" s="5" t="s">
        <v>1726</v>
      </c>
      <c r="B578" s="5"/>
      <c r="C578" s="5" t="s">
        <v>1727</v>
      </c>
      <c r="D578" s="6" t="str">
        <f t="shared" si="127"/>
        <v>Click HGNC</v>
      </c>
      <c r="E578" s="7">
        <v>300405</v>
      </c>
      <c r="F578" s="6" t="str">
        <f t="shared" si="126"/>
        <v>Click OMIM</v>
      </c>
      <c r="G578" s="7" t="s">
        <v>20</v>
      </c>
      <c r="H578" s="5" t="s">
        <v>21</v>
      </c>
      <c r="I578" s="5"/>
      <c r="J578" s="5"/>
      <c r="K578" s="5"/>
      <c r="L578" s="5" t="s">
        <v>1728</v>
      </c>
      <c r="M578" s="5"/>
      <c r="N578" s="5"/>
      <c r="O578" s="5"/>
      <c r="P578" s="5"/>
      <c r="Q578" s="5"/>
      <c r="R578" s="9"/>
      <c r="S578" s="1" t="str">
        <f t="shared" si="114"/>
        <v/>
      </c>
      <c r="T578" s="1" t="str">
        <f t="shared" si="115"/>
        <v/>
      </c>
      <c r="U578" s="1" t="str">
        <f t="shared" si="116"/>
        <v/>
      </c>
      <c r="V578" s="1" t="str">
        <f t="shared" si="117"/>
        <v/>
      </c>
      <c r="W578" s="1" t="str">
        <f t="shared" si="118"/>
        <v/>
      </c>
      <c r="X578" s="1" t="str">
        <f t="shared" si="119"/>
        <v/>
      </c>
      <c r="Y578" s="1" t="str">
        <f t="shared" si="120"/>
        <v/>
      </c>
      <c r="Z578" s="1" t="str">
        <f t="shared" si="121"/>
        <v/>
      </c>
      <c r="AA578" s="1" t="str">
        <f t="shared" si="122"/>
        <v/>
      </c>
      <c r="AB578" s="1" t="str">
        <f t="shared" si="123"/>
        <v/>
      </c>
      <c r="AC578" s="1" t="str">
        <f t="shared" si="124"/>
        <v>Gene:RAB40AL&amp;HGNC:25410&amp;OMIM:300405&amp;UserInfo:No OMIM phenotype&amp;UserType:</v>
      </c>
      <c r="AD578" s="1" t="str">
        <f t="shared" si="125"/>
        <v/>
      </c>
    </row>
    <row r="579" spans="1:30" ht="12" customHeight="1" x14ac:dyDescent="0.2">
      <c r="A579" s="5" t="s">
        <v>1729</v>
      </c>
      <c r="B579" s="5"/>
      <c r="C579" s="5" t="s">
        <v>1730</v>
      </c>
      <c r="D579" s="6" t="str">
        <f t="shared" si="127"/>
        <v>Click HGNC</v>
      </c>
      <c r="E579" s="7">
        <v>602048</v>
      </c>
      <c r="F579" s="6" t="str">
        <f t="shared" si="126"/>
        <v>Click OMIM</v>
      </c>
      <c r="G579" s="7" t="s">
        <v>20</v>
      </c>
      <c r="H579" s="5" t="s">
        <v>21</v>
      </c>
      <c r="I579" s="5"/>
      <c r="J579" s="5"/>
      <c r="K579" s="5"/>
      <c r="L579" s="5"/>
      <c r="M579" s="5"/>
      <c r="N579" s="5"/>
      <c r="O579" s="5"/>
      <c r="P579" s="5"/>
      <c r="Q579" s="5"/>
      <c r="R579" s="9"/>
      <c r="S579" s="1" t="str">
        <f t="shared" ref="S579:S642" si="128">IF(I579="x","ToInvestigate;","")</f>
        <v/>
      </c>
      <c r="T579" s="1" t="str">
        <f t="shared" ref="T579:T642" si="129">IF(J579="x","Unexpected;","")</f>
        <v/>
      </c>
      <c r="U579" s="1" t="str">
        <f t="shared" ref="U579:U642" si="130">IF(K579="x","NonSyndrRetard;","")</f>
        <v/>
      </c>
      <c r="V579" s="1" t="str">
        <f t="shared" ref="V579:V642" si="131">IF(L579="x","SyndrRetard;","")</f>
        <v/>
      </c>
      <c r="W579" s="1" t="str">
        <f t="shared" ref="W579:W642" si="132">IF(M579="x","RetardPlusCerebAbnorm;","")</f>
        <v/>
      </c>
      <c r="X579" s="1" t="str">
        <f t="shared" ref="X579:X642" si="133">IF(N579="x","Encephalo;","")</f>
        <v/>
      </c>
      <c r="Y579" s="1" t="str">
        <f t="shared" ref="Y579:Y642" si="134">IF(O579="x","Metabolism;","")</f>
        <v/>
      </c>
      <c r="Z579" s="1" t="str">
        <f t="shared" ref="Z579:Z642" si="135">IF(P579="x","NonRetardButSyndr;","")</f>
        <v/>
      </c>
      <c r="AA579" s="1" t="str">
        <f t="shared" ref="AA579:AA642" si="136">IF(Q579="x","Cardiopathy;","")</f>
        <v/>
      </c>
      <c r="AB579" s="1" t="str">
        <f t="shared" ref="AB579:AB642" si="137">IF(R579="x","Neuro;","")</f>
        <v/>
      </c>
      <c r="AC579" s="1" t="str">
        <f t="shared" ref="AC579:AC642" si="138">CONCATENATE("Gene:",A579,"&amp;",C579,"&amp;OMIM:",E579,"&amp;UserInfo:",G579,"&amp;UserType:",AD579)</f>
        <v>Gene:RAC1&amp;HGNC:9801&amp;OMIM:602048&amp;UserInfo:No OMIM phenotype&amp;UserType:</v>
      </c>
      <c r="AD579" s="1" t="str">
        <f t="shared" ref="AD579:AD642" si="139">CONCATENATE(S579,T579,U579,V579,W579,X579,Y579,Z579,AA579,AB579)</f>
        <v/>
      </c>
    </row>
    <row r="580" spans="1:30" ht="12" customHeight="1" x14ac:dyDescent="0.2">
      <c r="A580" s="5" t="s">
        <v>1731</v>
      </c>
      <c r="B580" s="5"/>
      <c r="C580" s="5" t="s">
        <v>1732</v>
      </c>
      <c r="D580" s="6" t="str">
        <f t="shared" si="127"/>
        <v>Click HGNC</v>
      </c>
      <c r="E580" s="7">
        <v>606462</v>
      </c>
      <c r="F580" s="6" t="str">
        <f t="shared" si="126"/>
        <v>Click OMIM</v>
      </c>
      <c r="G580" s="7" t="s">
        <v>1733</v>
      </c>
      <c r="H580" s="5" t="s">
        <v>21</v>
      </c>
      <c r="I580" s="5"/>
      <c r="J580" s="5"/>
      <c r="K580" s="5"/>
      <c r="L580" s="5" t="s">
        <v>22</v>
      </c>
      <c r="M580" s="5"/>
      <c r="N580" s="5"/>
      <c r="O580" s="5"/>
      <c r="P580" s="5"/>
      <c r="Q580" s="5"/>
      <c r="R580" s="9"/>
      <c r="S580" s="1" t="str">
        <f t="shared" si="128"/>
        <v/>
      </c>
      <c r="T580" s="1" t="str">
        <f t="shared" si="129"/>
        <v/>
      </c>
      <c r="U580" s="1" t="str">
        <f t="shared" si="130"/>
        <v/>
      </c>
      <c r="V580" s="1" t="str">
        <f t="shared" si="131"/>
        <v>SyndrRetard;</v>
      </c>
      <c r="W580" s="1" t="str">
        <f t="shared" si="132"/>
        <v/>
      </c>
      <c r="X580" s="1" t="str">
        <f t="shared" si="133"/>
        <v/>
      </c>
      <c r="Y580" s="1" t="str">
        <f t="shared" si="134"/>
        <v/>
      </c>
      <c r="Z580" s="1" t="str">
        <f t="shared" si="135"/>
        <v/>
      </c>
      <c r="AA580" s="1" t="str">
        <f t="shared" si="136"/>
        <v/>
      </c>
      <c r="AB580" s="1" t="str">
        <f t="shared" si="137"/>
        <v/>
      </c>
      <c r="AC580" s="1" t="str">
        <f t="shared" si="138"/>
        <v>Gene:RAD21&amp;HGNC:9811&amp;OMIM:606462&amp;UserInfo:Cornelia de Lange syndrome 4&amp;UserType:SyndrRetard;</v>
      </c>
      <c r="AD580" s="1" t="str">
        <f t="shared" si="139"/>
        <v>SyndrRetard;</v>
      </c>
    </row>
    <row r="581" spans="1:30" ht="12" customHeight="1" x14ac:dyDescent="0.2">
      <c r="A581" s="5" t="s">
        <v>1734</v>
      </c>
      <c r="B581" s="5"/>
      <c r="C581" s="5" t="s">
        <v>1735</v>
      </c>
      <c r="D581" s="6" t="str">
        <f t="shared" si="127"/>
        <v>Click HGNC</v>
      </c>
      <c r="E581" s="7">
        <v>164760</v>
      </c>
      <c r="F581" s="6" t="str">
        <f t="shared" si="126"/>
        <v>Click OMIM</v>
      </c>
      <c r="G581" s="7" t="s">
        <v>1736</v>
      </c>
      <c r="H581" s="5" t="s">
        <v>21</v>
      </c>
      <c r="I581" s="5"/>
      <c r="J581" s="5"/>
      <c r="K581" s="5"/>
      <c r="L581" s="5" t="s">
        <v>22</v>
      </c>
      <c r="M581" s="5"/>
      <c r="N581" s="5"/>
      <c r="O581" s="5"/>
      <c r="P581" s="5"/>
      <c r="Q581" s="5" t="s">
        <v>22</v>
      </c>
      <c r="R581" s="9"/>
      <c r="S581" s="1" t="str">
        <f t="shared" si="128"/>
        <v/>
      </c>
      <c r="T581" s="1" t="str">
        <f t="shared" si="129"/>
        <v/>
      </c>
      <c r="U581" s="1" t="str">
        <f t="shared" si="130"/>
        <v/>
      </c>
      <c r="V581" s="1" t="str">
        <f t="shared" si="131"/>
        <v>SyndrRetard;</v>
      </c>
      <c r="W581" s="1" t="str">
        <f t="shared" si="132"/>
        <v/>
      </c>
      <c r="X581" s="1" t="str">
        <f t="shared" si="133"/>
        <v/>
      </c>
      <c r="Y581" s="1" t="str">
        <f t="shared" si="134"/>
        <v/>
      </c>
      <c r="Z581" s="1" t="str">
        <f t="shared" si="135"/>
        <v/>
      </c>
      <c r="AA581" s="1" t="str">
        <f t="shared" si="136"/>
        <v>Cardiopathy;</v>
      </c>
      <c r="AB581" s="1" t="str">
        <f t="shared" si="137"/>
        <v/>
      </c>
      <c r="AC581" s="1" t="str">
        <f t="shared" si="138"/>
        <v>Gene:RAF1&amp;HGNC:9829&amp;OMIM:164760&amp;UserInfo:Cardiomyopathy, dilated, 1NN ; LEOPARD syndrome 2 ; Noonan syndrome 5&amp;UserType:SyndrRetard;Cardiopathy;</v>
      </c>
      <c r="AD581" s="1" t="str">
        <f t="shared" si="139"/>
        <v>SyndrRetard;Cardiopathy;</v>
      </c>
    </row>
    <row r="582" spans="1:30" ht="12" customHeight="1" x14ac:dyDescent="0.2">
      <c r="A582" s="5" t="s">
        <v>1737</v>
      </c>
      <c r="B582" s="5"/>
      <c r="C582" s="5" t="s">
        <v>1738</v>
      </c>
      <c r="D582" s="6" t="str">
        <f t="shared" si="127"/>
        <v>Click HGNC</v>
      </c>
      <c r="E582" s="7">
        <v>607642</v>
      </c>
      <c r="F582" s="6" t="str">
        <f t="shared" si="126"/>
        <v>Click OMIM</v>
      </c>
      <c r="G582" s="7" t="s">
        <v>1739</v>
      </c>
      <c r="H582" s="5" t="s">
        <v>21</v>
      </c>
      <c r="I582" s="5"/>
      <c r="J582" s="5"/>
      <c r="K582" s="5"/>
      <c r="L582" s="5" t="s">
        <v>22</v>
      </c>
      <c r="M582" s="5"/>
      <c r="N582" s="5"/>
      <c r="O582" s="5"/>
      <c r="P582" s="5"/>
      <c r="Q582" s="5"/>
      <c r="R582" s="9"/>
      <c r="S582" s="1" t="str">
        <f t="shared" si="128"/>
        <v/>
      </c>
      <c r="T582" s="1" t="str">
        <f t="shared" si="129"/>
        <v/>
      </c>
      <c r="U582" s="1" t="str">
        <f t="shared" si="130"/>
        <v/>
      </c>
      <c r="V582" s="1" t="str">
        <f t="shared" si="131"/>
        <v>SyndrRetard;</v>
      </c>
      <c r="W582" s="1" t="str">
        <f t="shared" si="132"/>
        <v/>
      </c>
      <c r="X582" s="1" t="str">
        <f t="shared" si="133"/>
        <v/>
      </c>
      <c r="Y582" s="1" t="str">
        <f t="shared" si="134"/>
        <v/>
      </c>
      <c r="Z582" s="1" t="str">
        <f t="shared" si="135"/>
        <v/>
      </c>
      <c r="AA582" s="1" t="str">
        <f t="shared" si="136"/>
        <v/>
      </c>
      <c r="AB582" s="1" t="str">
        <f t="shared" si="137"/>
        <v/>
      </c>
      <c r="AC582" s="1" t="str">
        <f t="shared" si="138"/>
        <v>Gene:RAI1&amp;HGNC:9834&amp;OMIM:607642&amp;UserInfo:Smith-Magenis syndrome&amp;UserType:SyndrRetard;</v>
      </c>
      <c r="AD582" s="1" t="str">
        <f t="shared" si="139"/>
        <v>SyndrRetard;</v>
      </c>
    </row>
    <row r="583" spans="1:30" ht="12" customHeight="1" x14ac:dyDescent="0.2">
      <c r="A583" s="5" t="s">
        <v>1740</v>
      </c>
      <c r="B583" s="5"/>
      <c r="C583" s="5" t="s">
        <v>1741</v>
      </c>
      <c r="D583" s="6" t="str">
        <f t="shared" si="127"/>
        <v>Click HGNC</v>
      </c>
      <c r="E583" s="7">
        <v>611524</v>
      </c>
      <c r="F583" s="6" t="str">
        <f t="shared" si="126"/>
        <v>Click OMIM</v>
      </c>
      <c r="G583" s="7" t="s">
        <v>1742</v>
      </c>
      <c r="H583" s="5" t="s">
        <v>21</v>
      </c>
      <c r="I583" s="5"/>
      <c r="J583" s="5"/>
      <c r="K583" s="5"/>
      <c r="L583" s="5" t="s">
        <v>22</v>
      </c>
      <c r="M583" s="5" t="s">
        <v>22</v>
      </c>
      <c r="N583" s="5"/>
      <c r="O583" s="5"/>
      <c r="P583" s="5"/>
      <c r="Q583" s="5"/>
      <c r="R583" s="9"/>
      <c r="S583" s="1" t="str">
        <f t="shared" si="128"/>
        <v/>
      </c>
      <c r="T583" s="1" t="str">
        <f t="shared" si="129"/>
        <v/>
      </c>
      <c r="U583" s="1" t="str">
        <f t="shared" si="130"/>
        <v/>
      </c>
      <c r="V583" s="1" t="str">
        <f t="shared" si="131"/>
        <v>SyndrRetard;</v>
      </c>
      <c r="W583" s="1" t="str">
        <f t="shared" si="132"/>
        <v>RetardPlusCerebAbnorm;</v>
      </c>
      <c r="X583" s="1" t="str">
        <f t="shared" si="133"/>
        <v/>
      </c>
      <c r="Y583" s="1" t="str">
        <f t="shared" si="134"/>
        <v/>
      </c>
      <c r="Z583" s="1" t="str">
        <f t="shared" si="135"/>
        <v/>
      </c>
      <c r="AA583" s="1" t="str">
        <f t="shared" si="136"/>
        <v/>
      </c>
      <c r="AB583" s="1" t="str">
        <f t="shared" si="137"/>
        <v/>
      </c>
      <c r="AC583" s="1" t="str">
        <f t="shared" si="138"/>
        <v>Gene:RARS2&amp;HGNC:21406&amp;OMIM:611524&amp;UserInfo:Pontocerebellar hypoplasia, type 6&amp;UserType:SyndrRetard;RetardPlusCerebAbnorm;</v>
      </c>
      <c r="AD583" s="1" t="str">
        <f t="shared" si="139"/>
        <v>SyndrRetard;RetardPlusCerebAbnorm;</v>
      </c>
    </row>
    <row r="584" spans="1:30" ht="12" customHeight="1" x14ac:dyDescent="0.2">
      <c r="A584" s="5" t="s">
        <v>1743</v>
      </c>
      <c r="B584" s="5"/>
      <c r="C584" s="5" t="s">
        <v>1744</v>
      </c>
      <c r="D584" s="6" t="str">
        <f t="shared" si="127"/>
        <v>Click HGNC</v>
      </c>
      <c r="E584" s="7">
        <v>604124</v>
      </c>
      <c r="F584" s="6" t="str">
        <f t="shared" si="126"/>
        <v>Click OMIM</v>
      </c>
      <c r="G584" s="7" t="s">
        <v>1745</v>
      </c>
      <c r="H584" s="5"/>
      <c r="I584" s="5"/>
      <c r="J584" s="5"/>
      <c r="K584" s="5"/>
      <c r="L584" s="5" t="s">
        <v>22</v>
      </c>
      <c r="M584" s="5"/>
      <c r="N584" s="5"/>
      <c r="O584" s="5"/>
      <c r="P584" s="5"/>
      <c r="Q584" s="5"/>
      <c r="R584" s="9"/>
      <c r="S584" s="1" t="str">
        <f t="shared" si="128"/>
        <v/>
      </c>
      <c r="T584" s="1" t="str">
        <f t="shared" si="129"/>
        <v/>
      </c>
      <c r="U584" s="1" t="str">
        <f t="shared" si="130"/>
        <v/>
      </c>
      <c r="V584" s="1" t="str">
        <f t="shared" si="131"/>
        <v>SyndrRetard;</v>
      </c>
      <c r="W584" s="1" t="str">
        <f t="shared" si="132"/>
        <v/>
      </c>
      <c r="X584" s="1" t="str">
        <f t="shared" si="133"/>
        <v/>
      </c>
      <c r="Y584" s="1" t="str">
        <f t="shared" si="134"/>
        <v/>
      </c>
      <c r="Z584" s="1" t="str">
        <f t="shared" si="135"/>
        <v/>
      </c>
      <c r="AA584" s="1" t="str">
        <f t="shared" si="136"/>
        <v/>
      </c>
      <c r="AB584" s="1" t="str">
        <f t="shared" si="137"/>
        <v/>
      </c>
      <c r="AC584" s="1" t="str">
        <f t="shared" si="138"/>
        <v>Gene:RBBP8&amp;HGNC:9891&amp;OMIM:604124&amp;UserInfo:Jawad syndrome ; Pancreatic carcinoma, somatic ; Seckel syndrome 2&amp;UserType:SyndrRetard;</v>
      </c>
      <c r="AD584" s="1" t="str">
        <f t="shared" si="139"/>
        <v>SyndrRetard;</v>
      </c>
    </row>
    <row r="585" spans="1:30" ht="12" customHeight="1" x14ac:dyDescent="0.2">
      <c r="A585" s="5" t="s">
        <v>1746</v>
      </c>
      <c r="B585" s="5"/>
      <c r="C585" s="5" t="s">
        <v>1747</v>
      </c>
      <c r="D585" s="6" t="str">
        <f t="shared" si="127"/>
        <v>Click HGNC</v>
      </c>
      <c r="E585" s="7">
        <v>300080</v>
      </c>
      <c r="F585" s="6" t="str">
        <f t="shared" si="126"/>
        <v>Click OMIM</v>
      </c>
      <c r="G585" s="7" t="s">
        <v>1748</v>
      </c>
      <c r="H585" s="5" t="s">
        <v>21</v>
      </c>
      <c r="I585" s="5"/>
      <c r="J585" s="5"/>
      <c r="K585" s="5"/>
      <c r="L585" s="5"/>
      <c r="M585" s="5"/>
      <c r="N585" s="5"/>
      <c r="O585" s="5"/>
      <c r="P585" s="5" t="s">
        <v>22</v>
      </c>
      <c r="Q585" s="5"/>
      <c r="R585" s="9"/>
      <c r="S585" s="1" t="str">
        <f t="shared" si="128"/>
        <v/>
      </c>
      <c r="T585" s="1" t="str">
        <f t="shared" si="129"/>
        <v/>
      </c>
      <c r="U585" s="1" t="str">
        <f t="shared" si="130"/>
        <v/>
      </c>
      <c r="V585" s="1" t="str">
        <f t="shared" si="131"/>
        <v/>
      </c>
      <c r="W585" s="1" t="str">
        <f t="shared" si="132"/>
        <v/>
      </c>
      <c r="X585" s="1" t="str">
        <f t="shared" si="133"/>
        <v/>
      </c>
      <c r="Y585" s="1" t="str">
        <f t="shared" si="134"/>
        <v/>
      </c>
      <c r="Z585" s="1" t="str">
        <f t="shared" si="135"/>
        <v>NonRetardButSyndr;</v>
      </c>
      <c r="AA585" s="1" t="str">
        <f t="shared" si="136"/>
        <v/>
      </c>
      <c r="AB585" s="1" t="str">
        <f t="shared" si="137"/>
        <v/>
      </c>
      <c r="AC585" s="1" t="str">
        <f t="shared" si="138"/>
        <v>Gene:RBM10&amp;HGNC:9896&amp;OMIM:300080&amp;UserInfo:TARP syndrome&amp;UserType:NonRetardButSyndr;</v>
      </c>
      <c r="AD585" s="1" t="str">
        <f t="shared" si="139"/>
        <v>NonRetardButSyndr;</v>
      </c>
    </row>
    <row r="586" spans="1:30" ht="12" customHeight="1" x14ac:dyDescent="0.2">
      <c r="A586" s="5" t="s">
        <v>1749</v>
      </c>
      <c r="B586" s="5"/>
      <c r="C586" s="5" t="s">
        <v>1750</v>
      </c>
      <c r="D586" s="6" t="str">
        <f t="shared" si="127"/>
        <v>Click HGNC</v>
      </c>
      <c r="E586" s="7">
        <v>612074</v>
      </c>
      <c r="F586" s="6" t="str">
        <f t="shared" si="126"/>
        <v>Click OMIM</v>
      </c>
      <c r="G586" s="7" t="s">
        <v>1751</v>
      </c>
      <c r="H586" s="5" t="s">
        <v>21</v>
      </c>
      <c r="I586" s="5"/>
      <c r="J586" s="5"/>
      <c r="K586" s="5"/>
      <c r="L586" s="5"/>
      <c r="M586" s="5"/>
      <c r="N586" s="5"/>
      <c r="O586" s="5"/>
      <c r="P586" s="5" t="s">
        <v>22</v>
      </c>
      <c r="Q586" s="5"/>
      <c r="R586" s="9"/>
      <c r="S586" s="1" t="str">
        <f t="shared" si="128"/>
        <v/>
      </c>
      <c r="T586" s="1" t="str">
        <f t="shared" si="129"/>
        <v/>
      </c>
      <c r="U586" s="1" t="str">
        <f t="shared" si="130"/>
        <v/>
      </c>
      <c r="V586" s="1" t="str">
        <f t="shared" si="131"/>
        <v/>
      </c>
      <c r="W586" s="1" t="str">
        <f t="shared" si="132"/>
        <v/>
      </c>
      <c r="X586" s="1" t="str">
        <f t="shared" si="133"/>
        <v/>
      </c>
      <c r="Y586" s="1" t="str">
        <f t="shared" si="134"/>
        <v/>
      </c>
      <c r="Z586" s="1" t="str">
        <f t="shared" si="135"/>
        <v>NonRetardButSyndr;</v>
      </c>
      <c r="AA586" s="1" t="str">
        <f t="shared" si="136"/>
        <v/>
      </c>
      <c r="AB586" s="1" t="str">
        <f t="shared" si="137"/>
        <v/>
      </c>
      <c r="AC586" s="1" t="str">
        <f t="shared" si="138"/>
        <v>Gene:RBM28&amp;HGNC:21863&amp;OMIM:612074&amp;UserInfo:?Alopecia, neurologic defects, and endocrinopathy syndrome&amp;UserType:NonRetardButSyndr;</v>
      </c>
      <c r="AD586" s="1" t="str">
        <f t="shared" si="139"/>
        <v>NonRetardButSyndr;</v>
      </c>
    </row>
    <row r="587" spans="1:30" ht="12" customHeight="1" x14ac:dyDescent="0.2">
      <c r="A587" s="5" t="s">
        <v>1752</v>
      </c>
      <c r="B587" s="5"/>
      <c r="C587" s="5" t="s">
        <v>1753</v>
      </c>
      <c r="D587" s="6" t="str">
        <f t="shared" si="127"/>
        <v>Click HGNC</v>
      </c>
      <c r="E587" s="7">
        <v>605313</v>
      </c>
      <c r="F587" s="6" t="str">
        <f t="shared" si="126"/>
        <v>Click OMIM</v>
      </c>
      <c r="G587" s="7" t="s">
        <v>1754</v>
      </c>
      <c r="H587" s="5"/>
      <c r="I587" s="5"/>
      <c r="J587" s="5"/>
      <c r="K587" s="5"/>
      <c r="L587" s="5" t="s">
        <v>22</v>
      </c>
      <c r="M587" s="5"/>
      <c r="N587" s="5"/>
      <c r="O587" s="5"/>
      <c r="P587" s="5" t="s">
        <v>22</v>
      </c>
      <c r="Q587" s="5"/>
      <c r="R587" s="9"/>
      <c r="S587" s="1" t="str">
        <f t="shared" si="128"/>
        <v/>
      </c>
      <c r="T587" s="1" t="str">
        <f t="shared" si="129"/>
        <v/>
      </c>
      <c r="U587" s="1" t="str">
        <f t="shared" si="130"/>
        <v/>
      </c>
      <c r="V587" s="1" t="str">
        <f t="shared" si="131"/>
        <v>SyndrRetard;</v>
      </c>
      <c r="W587" s="1" t="str">
        <f t="shared" si="132"/>
        <v/>
      </c>
      <c r="X587" s="1" t="str">
        <f t="shared" si="133"/>
        <v/>
      </c>
      <c r="Y587" s="1" t="str">
        <f t="shared" si="134"/>
        <v/>
      </c>
      <c r="Z587" s="1" t="str">
        <f t="shared" si="135"/>
        <v>NonRetardButSyndr;</v>
      </c>
      <c r="AA587" s="1" t="str">
        <f t="shared" si="136"/>
        <v/>
      </c>
      <c r="AB587" s="1" t="str">
        <f t="shared" si="137"/>
        <v/>
      </c>
      <c r="AC587" s="1" t="str">
        <f t="shared" si="138"/>
        <v>Gene:RBM8A&amp;HGNC:9905&amp;OMIM:605313&amp;UserInfo:Thrombocytopenia-absent radius syndrome&amp;UserType:SyndrRetard;NonRetardButSyndr;</v>
      </c>
      <c r="AD587" s="1" t="str">
        <f t="shared" si="139"/>
        <v>SyndrRetard;NonRetardButSyndr;</v>
      </c>
    </row>
    <row r="588" spans="1:30" ht="12" customHeight="1" x14ac:dyDescent="0.2">
      <c r="A588" s="5" t="s">
        <v>1755</v>
      </c>
      <c r="B588" s="5"/>
      <c r="C588" s="5" t="s">
        <v>1756</v>
      </c>
      <c r="D588" s="6" t="str">
        <f t="shared" si="127"/>
        <v>Click HGNC</v>
      </c>
      <c r="E588" s="7">
        <v>300199</v>
      </c>
      <c r="F588" s="6" t="str">
        <f t="shared" si="126"/>
        <v>Click OMIM</v>
      </c>
      <c r="G588" s="7" t="s">
        <v>1757</v>
      </c>
      <c r="H588" s="5"/>
      <c r="I588" s="5"/>
      <c r="J588" s="5"/>
      <c r="K588" s="5"/>
      <c r="L588" s="5" t="s">
        <v>22</v>
      </c>
      <c r="M588" s="5"/>
      <c r="N588" s="5"/>
      <c r="O588" s="5"/>
      <c r="P588" s="5"/>
      <c r="Q588" s="5"/>
      <c r="R588" s="9"/>
      <c r="S588" s="1" t="str">
        <f t="shared" si="128"/>
        <v/>
      </c>
      <c r="T588" s="1" t="str">
        <f t="shared" si="129"/>
        <v/>
      </c>
      <c r="U588" s="1" t="str">
        <f t="shared" si="130"/>
        <v/>
      </c>
      <c r="V588" s="1" t="str">
        <f t="shared" si="131"/>
        <v>SyndrRetard;</v>
      </c>
      <c r="W588" s="1" t="str">
        <f t="shared" si="132"/>
        <v/>
      </c>
      <c r="X588" s="1" t="str">
        <f t="shared" si="133"/>
        <v/>
      </c>
      <c r="Y588" s="1" t="str">
        <f t="shared" si="134"/>
        <v/>
      </c>
      <c r="Z588" s="1" t="str">
        <f t="shared" si="135"/>
        <v/>
      </c>
      <c r="AA588" s="1" t="str">
        <f t="shared" si="136"/>
        <v/>
      </c>
      <c r="AB588" s="1" t="str">
        <f t="shared" si="137"/>
        <v/>
      </c>
      <c r="AC588" s="1" t="str">
        <f t="shared" si="138"/>
        <v>Gene:RBMX&amp;HGNC:9910&amp;OMIM:300199&amp;UserInfo:?Mental retardation, X-linked, syndromic 11, Shashi type&amp;UserType:SyndrRetard;</v>
      </c>
      <c r="AD588" s="1" t="str">
        <f t="shared" si="139"/>
        <v>SyndrRetard;</v>
      </c>
    </row>
    <row r="589" spans="1:30" ht="12" customHeight="1" x14ac:dyDescent="0.2">
      <c r="A589" s="12" t="s">
        <v>1758</v>
      </c>
      <c r="B589" s="12"/>
      <c r="C589" s="5" t="s">
        <v>1759</v>
      </c>
      <c r="D589" s="6" t="str">
        <f t="shared" si="127"/>
        <v>Click HGNC</v>
      </c>
      <c r="E589" s="7">
        <v>603780</v>
      </c>
      <c r="F589" s="6" t="str">
        <f t="shared" si="126"/>
        <v>Click OMIM</v>
      </c>
      <c r="G589" s="7" t="s">
        <v>1760</v>
      </c>
      <c r="H589" s="5"/>
      <c r="I589" s="5"/>
      <c r="J589" s="5"/>
      <c r="K589" s="5"/>
      <c r="L589" s="5"/>
      <c r="M589" s="5"/>
      <c r="N589" s="5"/>
      <c r="O589" s="5"/>
      <c r="P589" s="5" t="s">
        <v>22</v>
      </c>
      <c r="Q589" s="5"/>
      <c r="R589" s="9"/>
      <c r="S589" s="1" t="str">
        <f t="shared" si="128"/>
        <v/>
      </c>
      <c r="T589" s="1" t="str">
        <f t="shared" si="129"/>
        <v/>
      </c>
      <c r="U589" s="1" t="str">
        <f t="shared" si="130"/>
        <v/>
      </c>
      <c r="V589" s="1" t="str">
        <f t="shared" si="131"/>
        <v/>
      </c>
      <c r="W589" s="1" t="str">
        <f t="shared" si="132"/>
        <v/>
      </c>
      <c r="X589" s="1" t="str">
        <f t="shared" si="133"/>
        <v/>
      </c>
      <c r="Y589" s="1" t="str">
        <f t="shared" si="134"/>
        <v/>
      </c>
      <c r="Z589" s="1" t="str">
        <f t="shared" si="135"/>
        <v>NonRetardButSyndr;</v>
      </c>
      <c r="AA589" s="1" t="str">
        <f t="shared" si="136"/>
        <v/>
      </c>
      <c r="AB589" s="1" t="str">
        <f t="shared" si="137"/>
        <v/>
      </c>
      <c r="AC589" s="1" t="str">
        <f t="shared" si="138"/>
        <v>Gene:RECQL4&amp;HGNC:9949&amp;OMIM:603780&amp;UserInfo:Baller-Gerold syndrome ; RAPADILINO syndrome ; Rothmund-Thomson syndrome&amp;UserType:NonRetardButSyndr;</v>
      </c>
      <c r="AD589" s="1" t="str">
        <f t="shared" si="139"/>
        <v>NonRetardButSyndr;</v>
      </c>
    </row>
    <row r="590" spans="1:30" ht="12" customHeight="1" x14ac:dyDescent="0.2">
      <c r="A590" s="5" t="s">
        <v>1761</v>
      </c>
      <c r="B590" s="5"/>
      <c r="C590" s="5" t="s">
        <v>1762</v>
      </c>
      <c r="D590" s="6" t="str">
        <f t="shared" si="127"/>
        <v>Click HGNC</v>
      </c>
      <c r="E590" s="7">
        <v>600514</v>
      </c>
      <c r="F590" s="6" t="str">
        <f t="shared" si="126"/>
        <v>Click OMIM</v>
      </c>
      <c r="G590" s="7" t="s">
        <v>1763</v>
      </c>
      <c r="H590" s="5" t="s">
        <v>21</v>
      </c>
      <c r="I590" s="5"/>
      <c r="J590" s="5"/>
      <c r="K590" s="5"/>
      <c r="L590" s="5" t="s">
        <v>22</v>
      </c>
      <c r="M590" s="5"/>
      <c r="N590" s="5"/>
      <c r="O590" s="5"/>
      <c r="P590" s="5"/>
      <c r="Q590" s="5"/>
      <c r="R590" s="9"/>
      <c r="S590" s="1" t="str">
        <f t="shared" si="128"/>
        <v/>
      </c>
      <c r="T590" s="1" t="str">
        <f t="shared" si="129"/>
        <v/>
      </c>
      <c r="U590" s="1" t="str">
        <f t="shared" si="130"/>
        <v/>
      </c>
      <c r="V590" s="1" t="str">
        <f t="shared" si="131"/>
        <v>SyndrRetard;</v>
      </c>
      <c r="W590" s="1" t="str">
        <f t="shared" si="132"/>
        <v/>
      </c>
      <c r="X590" s="1" t="str">
        <f t="shared" si="133"/>
        <v/>
      </c>
      <c r="Y590" s="1" t="str">
        <f t="shared" si="134"/>
        <v/>
      </c>
      <c r="Z590" s="1" t="str">
        <f t="shared" si="135"/>
        <v/>
      </c>
      <c r="AA590" s="1" t="str">
        <f t="shared" si="136"/>
        <v/>
      </c>
      <c r="AB590" s="1" t="str">
        <f t="shared" si="137"/>
        <v/>
      </c>
      <c r="AC590" s="1" t="str">
        <f t="shared" si="138"/>
        <v>Gene:RELN&amp;HGNC:9957&amp;OMIM:600514&amp;UserInfo:Lissencephaly 2 (Norman-Roberts type) ; Epilepsy, familial temporal lobe, 7&amp;UserType:SyndrRetard;</v>
      </c>
      <c r="AD590" s="1" t="str">
        <f t="shared" si="139"/>
        <v>SyndrRetard;</v>
      </c>
    </row>
    <row r="591" spans="1:30" ht="12" customHeight="1" x14ac:dyDescent="0.2">
      <c r="A591" s="5" t="s">
        <v>1764</v>
      </c>
      <c r="B591" s="5"/>
      <c r="C591" s="5" t="s">
        <v>1765</v>
      </c>
      <c r="D591" s="6" t="str">
        <f t="shared" si="127"/>
        <v>Click HGNC</v>
      </c>
      <c r="E591" s="7">
        <v>611908</v>
      </c>
      <c r="F591" s="6" t="str">
        <f t="shared" si="126"/>
        <v>Click OMIM</v>
      </c>
      <c r="G591" s="7" t="s">
        <v>1766</v>
      </c>
      <c r="H591" s="5" t="s">
        <v>21</v>
      </c>
      <c r="I591" s="5"/>
      <c r="J591" s="5"/>
      <c r="K591" s="5"/>
      <c r="L591" s="8" t="s">
        <v>29</v>
      </c>
      <c r="M591" s="5"/>
      <c r="N591" s="5"/>
      <c r="O591" s="5" t="s">
        <v>22</v>
      </c>
      <c r="P591" s="5"/>
      <c r="Q591" s="5"/>
      <c r="R591" s="9"/>
      <c r="S591" s="1" t="str">
        <f t="shared" si="128"/>
        <v/>
      </c>
      <c r="T591" s="1" t="str">
        <f t="shared" si="129"/>
        <v/>
      </c>
      <c r="U591" s="1" t="str">
        <f t="shared" si="130"/>
        <v/>
      </c>
      <c r="V591" s="1" t="str">
        <f t="shared" si="131"/>
        <v>SyndrRetard;</v>
      </c>
      <c r="W591" s="1" t="str">
        <f t="shared" si="132"/>
        <v/>
      </c>
      <c r="X591" s="1" t="str">
        <f t="shared" si="133"/>
        <v/>
      </c>
      <c r="Y591" s="1" t="str">
        <f t="shared" si="134"/>
        <v>Metabolism;</v>
      </c>
      <c r="Z591" s="1" t="str">
        <f t="shared" si="135"/>
        <v/>
      </c>
      <c r="AA591" s="1" t="str">
        <f t="shared" si="136"/>
        <v/>
      </c>
      <c r="AB591" s="1" t="str">
        <f t="shared" si="137"/>
        <v/>
      </c>
      <c r="AC591" s="1" t="str">
        <f t="shared" si="138"/>
        <v>Gene:RFT1&amp;HGNC:30220&amp;OMIM:611908&amp;UserInfo:Congenital disorder of glycosylation, type In&amp;UserType:SyndrRetard;Metabolism;</v>
      </c>
      <c r="AD591" s="1" t="str">
        <f t="shared" si="139"/>
        <v>SyndrRetard;Metabolism;</v>
      </c>
    </row>
    <row r="592" spans="1:30" ht="12" customHeight="1" x14ac:dyDescent="0.2">
      <c r="A592" s="5" t="s">
        <v>1767</v>
      </c>
      <c r="B592" s="5"/>
      <c r="C592" s="5" t="s">
        <v>1768</v>
      </c>
      <c r="D592" s="6" t="str">
        <f t="shared" si="127"/>
        <v>Click HGNC</v>
      </c>
      <c r="E592" s="7">
        <v>601293</v>
      </c>
      <c r="F592" s="6" t="str">
        <f t="shared" si="126"/>
        <v>Click OMIM</v>
      </c>
      <c r="G592" s="7" t="s">
        <v>20</v>
      </c>
      <c r="H592" s="5" t="s">
        <v>21</v>
      </c>
      <c r="I592" s="5"/>
      <c r="J592" s="5"/>
      <c r="K592" s="5"/>
      <c r="L592" s="5"/>
      <c r="M592" s="5"/>
      <c r="N592" s="5"/>
      <c r="O592" s="5"/>
      <c r="P592" s="5"/>
      <c r="Q592" s="5"/>
      <c r="R592" s="9"/>
      <c r="S592" s="1" t="str">
        <f t="shared" si="128"/>
        <v/>
      </c>
      <c r="T592" s="1" t="str">
        <f t="shared" si="129"/>
        <v/>
      </c>
      <c r="U592" s="1" t="str">
        <f t="shared" si="130"/>
        <v/>
      </c>
      <c r="V592" s="1" t="str">
        <f t="shared" si="131"/>
        <v/>
      </c>
      <c r="W592" s="1" t="str">
        <f t="shared" si="132"/>
        <v/>
      </c>
      <c r="X592" s="1" t="str">
        <f t="shared" si="133"/>
        <v/>
      </c>
      <c r="Y592" s="1" t="str">
        <f t="shared" si="134"/>
        <v/>
      </c>
      <c r="Z592" s="1" t="str">
        <f t="shared" si="135"/>
        <v/>
      </c>
      <c r="AA592" s="1" t="str">
        <f t="shared" si="136"/>
        <v/>
      </c>
      <c r="AB592" s="1" t="str">
        <f t="shared" si="137"/>
        <v/>
      </c>
      <c r="AC592" s="1" t="str">
        <f t="shared" si="138"/>
        <v>Gene:RHEB&amp;HGNC:10011&amp;OMIM:601293&amp;UserInfo:No OMIM phenotype&amp;UserType:</v>
      </c>
      <c r="AD592" s="1" t="str">
        <f t="shared" si="139"/>
        <v/>
      </c>
    </row>
    <row r="593" spans="1:30" ht="12" customHeight="1" x14ac:dyDescent="0.2">
      <c r="A593" s="5" t="s">
        <v>1769</v>
      </c>
      <c r="B593" s="5"/>
      <c r="C593" s="5" t="s">
        <v>1770</v>
      </c>
      <c r="D593" s="6" t="str">
        <f t="shared" si="127"/>
        <v>Click HGNC</v>
      </c>
      <c r="E593" s="7">
        <v>609591</v>
      </c>
      <c r="F593" s="6" t="str">
        <f t="shared" si="126"/>
        <v>Click OMIM</v>
      </c>
      <c r="G593" s="7" t="s">
        <v>1771</v>
      </c>
      <c r="H593" s="5" t="s">
        <v>21</v>
      </c>
      <c r="I593" s="5"/>
      <c r="J593" s="5"/>
      <c r="K593" s="5"/>
      <c r="L593" s="5" t="s">
        <v>22</v>
      </c>
      <c r="M593" s="5"/>
      <c r="N593" s="5"/>
      <c r="O593" s="5"/>
      <c r="P593" s="5"/>
      <c r="Q593" s="5"/>
      <c r="R593" s="9"/>
      <c r="S593" s="1" t="str">
        <f t="shared" si="128"/>
        <v/>
      </c>
      <c r="T593" s="1" t="str">
        <f t="shared" si="129"/>
        <v/>
      </c>
      <c r="U593" s="1" t="str">
        <f t="shared" si="130"/>
        <v/>
      </c>
      <c r="V593" s="1" t="str">
        <f t="shared" si="131"/>
        <v>SyndrRetard;</v>
      </c>
      <c r="W593" s="1" t="str">
        <f t="shared" si="132"/>
        <v/>
      </c>
      <c r="X593" s="1" t="str">
        <f t="shared" si="133"/>
        <v/>
      </c>
      <c r="Y593" s="1" t="str">
        <f t="shared" si="134"/>
        <v/>
      </c>
      <c r="Z593" s="1" t="str">
        <f t="shared" si="135"/>
        <v/>
      </c>
      <c r="AA593" s="1" t="str">
        <f t="shared" si="136"/>
        <v/>
      </c>
      <c r="AB593" s="1" t="str">
        <f t="shared" si="137"/>
        <v/>
      </c>
      <c r="AC593" s="1" t="str">
        <f t="shared" si="138"/>
        <v>Gene:RIT1&amp;HGNC:10023&amp;OMIM:609591&amp;UserInfo:Noonan syndrome 8&amp;UserType:SyndrRetard;</v>
      </c>
      <c r="AD593" s="1" t="str">
        <f t="shared" si="139"/>
        <v>SyndrRetard;</v>
      </c>
    </row>
    <row r="594" spans="1:30" ht="12" customHeight="1" x14ac:dyDescent="0.2">
      <c r="A594" s="5" t="s">
        <v>1772</v>
      </c>
      <c r="B594" s="5"/>
      <c r="C594" s="5" t="s">
        <v>1773</v>
      </c>
      <c r="D594" s="6" t="str">
        <f t="shared" si="127"/>
        <v>Click HGNC</v>
      </c>
      <c r="E594" s="7">
        <v>614917</v>
      </c>
      <c r="F594" s="6" t="str">
        <f t="shared" si="126"/>
        <v>Click OMIM</v>
      </c>
      <c r="G594" s="7" t="s">
        <v>1774</v>
      </c>
      <c r="H594" s="5" t="s">
        <v>21</v>
      </c>
      <c r="I594" s="5"/>
      <c r="J594" s="5"/>
      <c r="K594" s="5"/>
      <c r="L594" s="8" t="s">
        <v>29</v>
      </c>
      <c r="M594" s="5"/>
      <c r="N594" s="8" t="s">
        <v>29</v>
      </c>
      <c r="O594" s="5" t="s">
        <v>22</v>
      </c>
      <c r="P594" s="5"/>
      <c r="Q594" s="5"/>
      <c r="R594" s="9"/>
      <c r="S594" s="1" t="str">
        <f t="shared" si="128"/>
        <v/>
      </c>
      <c r="T594" s="1" t="str">
        <f t="shared" si="129"/>
        <v/>
      </c>
      <c r="U594" s="1" t="str">
        <f t="shared" si="130"/>
        <v/>
      </c>
      <c r="V594" s="1" t="str">
        <f t="shared" si="131"/>
        <v>SyndrRetard;</v>
      </c>
      <c r="W594" s="1" t="str">
        <f t="shared" si="132"/>
        <v/>
      </c>
      <c r="X594" s="1" t="str">
        <f t="shared" si="133"/>
        <v>Encephalo;</v>
      </c>
      <c r="Y594" s="1" t="str">
        <f t="shared" si="134"/>
        <v>Metabolism;</v>
      </c>
      <c r="Z594" s="1" t="str">
        <f t="shared" si="135"/>
        <v/>
      </c>
      <c r="AA594" s="1" t="str">
        <f t="shared" si="136"/>
        <v/>
      </c>
      <c r="AB594" s="1" t="str">
        <f t="shared" si="137"/>
        <v/>
      </c>
      <c r="AC594" s="1" t="str">
        <f t="shared" si="138"/>
        <v>Gene:RMND1&amp;HGNC:21176&amp;OMIM:614917&amp;UserInfo:Combined oxidative phosphorylation deficiency 11&amp;UserType:SyndrRetard;Encephalo;Metabolism;</v>
      </c>
      <c r="AD594" s="1" t="str">
        <f t="shared" si="139"/>
        <v>SyndrRetard;Encephalo;Metabolism;</v>
      </c>
    </row>
    <row r="595" spans="1:30" ht="12" customHeight="1" x14ac:dyDescent="0.2">
      <c r="A595" s="5" t="s">
        <v>1775</v>
      </c>
      <c r="B595" s="5"/>
      <c r="C595" s="5" t="s">
        <v>1776</v>
      </c>
      <c r="D595" s="6" t="str">
        <f t="shared" si="127"/>
        <v>Click HGNC</v>
      </c>
      <c r="E595" s="7">
        <v>157660</v>
      </c>
      <c r="F595" s="6" t="str">
        <f t="shared" si="126"/>
        <v>Click OMIM</v>
      </c>
      <c r="G595" s="7" t="s">
        <v>1777</v>
      </c>
      <c r="H595" s="5" t="s">
        <v>21</v>
      </c>
      <c r="I595" s="5" t="s">
        <v>1778</v>
      </c>
      <c r="J595" s="5"/>
      <c r="K595" s="5"/>
      <c r="L595" s="5" t="s">
        <v>22</v>
      </c>
      <c r="M595" s="5"/>
      <c r="N595" s="5"/>
      <c r="O595" s="5"/>
      <c r="P595" s="5"/>
      <c r="Q595" s="5"/>
      <c r="R595" s="9"/>
      <c r="S595" s="1" t="str">
        <f t="shared" si="128"/>
        <v/>
      </c>
      <c r="T595" s="1" t="str">
        <f t="shared" si="129"/>
        <v/>
      </c>
      <c r="U595" s="1" t="str">
        <f t="shared" si="130"/>
        <v/>
      </c>
      <c r="V595" s="1" t="str">
        <f t="shared" si="131"/>
        <v>SyndrRetard;</v>
      </c>
      <c r="W595" s="1" t="str">
        <f t="shared" si="132"/>
        <v/>
      </c>
      <c r="X595" s="1" t="str">
        <f t="shared" si="133"/>
        <v/>
      </c>
      <c r="Y595" s="1" t="str">
        <f t="shared" si="134"/>
        <v/>
      </c>
      <c r="Z595" s="1" t="str">
        <f t="shared" si="135"/>
        <v/>
      </c>
      <c r="AA595" s="1" t="str">
        <f t="shared" si="136"/>
        <v/>
      </c>
      <c r="AB595" s="1" t="str">
        <f t="shared" si="137"/>
        <v/>
      </c>
      <c r="AC595" s="1" t="str">
        <f t="shared" si="138"/>
        <v>Gene:RMRP&amp;HGNC:10031&amp;OMIM:157660&amp;UserInfo:Anauxetic dysplasia ; Cartilage-hair hypoplasia ; Metaphyseal dysplasia without hypotrichosis&amp;UserType:SyndrRetard;</v>
      </c>
      <c r="AD595" s="1" t="str">
        <f t="shared" si="139"/>
        <v>SyndrRetard;</v>
      </c>
    </row>
    <row r="596" spans="1:30" ht="12" customHeight="1" x14ac:dyDescent="0.2">
      <c r="A596" s="5" t="s">
        <v>1779</v>
      </c>
      <c r="B596" s="5"/>
      <c r="C596" s="5" t="s">
        <v>1780</v>
      </c>
      <c r="D596" s="6" t="str">
        <f t="shared" si="127"/>
        <v>Click HGNC</v>
      </c>
      <c r="E596" s="7">
        <v>606034</v>
      </c>
      <c r="F596" s="6" t="str">
        <f t="shared" si="126"/>
        <v>Click OMIM</v>
      </c>
      <c r="G596" s="7" t="s">
        <v>1781</v>
      </c>
      <c r="H596" s="5" t="s">
        <v>21</v>
      </c>
      <c r="I596" s="5"/>
      <c r="J596" s="5"/>
      <c r="K596" s="5"/>
      <c r="L596" s="5"/>
      <c r="M596" s="5"/>
      <c r="N596" s="5"/>
      <c r="O596" s="5"/>
      <c r="P596" s="5"/>
      <c r="Q596" s="5"/>
      <c r="R596" s="9"/>
      <c r="S596" s="1" t="str">
        <f t="shared" si="128"/>
        <v/>
      </c>
      <c r="T596" s="1" t="str">
        <f t="shared" si="129"/>
        <v/>
      </c>
      <c r="U596" s="1" t="str">
        <f t="shared" si="130"/>
        <v/>
      </c>
      <c r="V596" s="1" t="str">
        <f t="shared" si="131"/>
        <v/>
      </c>
      <c r="W596" s="1" t="str">
        <f t="shared" si="132"/>
        <v/>
      </c>
      <c r="X596" s="1" t="str">
        <f t="shared" si="133"/>
        <v/>
      </c>
      <c r="Y596" s="1" t="str">
        <f t="shared" si="134"/>
        <v/>
      </c>
      <c r="Z596" s="1" t="str">
        <f t="shared" si="135"/>
        <v/>
      </c>
      <c r="AA596" s="1" t="str">
        <f t="shared" si="136"/>
        <v/>
      </c>
      <c r="AB596" s="1" t="str">
        <f t="shared" si="137"/>
        <v/>
      </c>
      <c r="AC596" s="1" t="str">
        <f t="shared" si="138"/>
        <v>Gene:RNASEH2A&amp;HGNC:18518&amp;OMIM:606034&amp;UserInfo:Aicardi-Goutieres syndrome 4&amp;UserType:</v>
      </c>
      <c r="AD596" s="1" t="str">
        <f t="shared" si="139"/>
        <v/>
      </c>
    </row>
    <row r="597" spans="1:30" ht="12" customHeight="1" x14ac:dyDescent="0.2">
      <c r="A597" s="5" t="s">
        <v>1782</v>
      </c>
      <c r="B597" s="5"/>
      <c r="C597" s="5" t="s">
        <v>1783</v>
      </c>
      <c r="D597" s="6" t="str">
        <f t="shared" si="127"/>
        <v>Click HGNC</v>
      </c>
      <c r="E597" s="7">
        <v>610326</v>
      </c>
      <c r="F597" s="6" t="str">
        <f t="shared" si="126"/>
        <v>Click OMIM</v>
      </c>
      <c r="G597" s="7" t="s">
        <v>1784</v>
      </c>
      <c r="H597" s="5" t="s">
        <v>21</v>
      </c>
      <c r="I597" s="5"/>
      <c r="J597" s="5"/>
      <c r="K597" s="5"/>
      <c r="L597" s="5"/>
      <c r="M597" s="5"/>
      <c r="N597" s="5"/>
      <c r="O597" s="5"/>
      <c r="P597" s="5"/>
      <c r="Q597" s="5"/>
      <c r="R597" s="9"/>
      <c r="S597" s="1" t="str">
        <f t="shared" si="128"/>
        <v/>
      </c>
      <c r="T597" s="1" t="str">
        <f t="shared" si="129"/>
        <v/>
      </c>
      <c r="U597" s="1" t="str">
        <f t="shared" si="130"/>
        <v/>
      </c>
      <c r="V597" s="1" t="str">
        <f t="shared" si="131"/>
        <v/>
      </c>
      <c r="W597" s="1" t="str">
        <f t="shared" si="132"/>
        <v/>
      </c>
      <c r="X597" s="1" t="str">
        <f t="shared" si="133"/>
        <v/>
      </c>
      <c r="Y597" s="1" t="str">
        <f t="shared" si="134"/>
        <v/>
      </c>
      <c r="Z597" s="1" t="str">
        <f t="shared" si="135"/>
        <v/>
      </c>
      <c r="AA597" s="1" t="str">
        <f t="shared" si="136"/>
        <v/>
      </c>
      <c r="AB597" s="1" t="str">
        <f t="shared" si="137"/>
        <v/>
      </c>
      <c r="AC597" s="1" t="str">
        <f t="shared" si="138"/>
        <v>Gene:RNASEH2B&amp;HGNC:25671&amp;OMIM:610326&amp;UserInfo:Aicardi-Goutieres syndrome 2&amp;UserType:</v>
      </c>
      <c r="AD597" s="1" t="str">
        <f t="shared" si="139"/>
        <v/>
      </c>
    </row>
    <row r="598" spans="1:30" ht="12" customHeight="1" x14ac:dyDescent="0.2">
      <c r="A598" s="5" t="s">
        <v>1785</v>
      </c>
      <c r="B598" s="5"/>
      <c r="C598" s="5" t="s">
        <v>1786</v>
      </c>
      <c r="D598" s="6" t="str">
        <f t="shared" si="127"/>
        <v>Click HGNC</v>
      </c>
      <c r="E598" s="7">
        <v>610330</v>
      </c>
      <c r="F598" s="6" t="str">
        <f t="shared" si="126"/>
        <v>Click OMIM</v>
      </c>
      <c r="G598" s="7" t="s">
        <v>1787</v>
      </c>
      <c r="H598" s="5" t="s">
        <v>21</v>
      </c>
      <c r="I598" s="5"/>
      <c r="J598" s="5"/>
      <c r="K598" s="5"/>
      <c r="L598" s="5"/>
      <c r="M598" s="5"/>
      <c r="N598" s="5"/>
      <c r="O598" s="5"/>
      <c r="P598" s="5"/>
      <c r="Q598" s="5"/>
      <c r="R598" s="9"/>
      <c r="S598" s="1" t="str">
        <f t="shared" si="128"/>
        <v/>
      </c>
      <c r="T598" s="1" t="str">
        <f t="shared" si="129"/>
        <v/>
      </c>
      <c r="U598" s="1" t="str">
        <f t="shared" si="130"/>
        <v/>
      </c>
      <c r="V598" s="1" t="str">
        <f t="shared" si="131"/>
        <v/>
      </c>
      <c r="W598" s="1" t="str">
        <f t="shared" si="132"/>
        <v/>
      </c>
      <c r="X598" s="1" t="str">
        <f t="shared" si="133"/>
        <v/>
      </c>
      <c r="Y598" s="1" t="str">
        <f t="shared" si="134"/>
        <v/>
      </c>
      <c r="Z598" s="1" t="str">
        <f t="shared" si="135"/>
        <v/>
      </c>
      <c r="AA598" s="1" t="str">
        <f t="shared" si="136"/>
        <v/>
      </c>
      <c r="AB598" s="1" t="str">
        <f t="shared" si="137"/>
        <v/>
      </c>
      <c r="AC598" s="1" t="str">
        <f t="shared" si="138"/>
        <v>Gene:RNASEH2C&amp;HGNC:24116&amp;OMIM:610330&amp;UserInfo:Aicardi-Goutieres syndrome 3&amp;UserType:</v>
      </c>
      <c r="AD598" s="1" t="str">
        <f t="shared" si="139"/>
        <v/>
      </c>
    </row>
    <row r="599" spans="1:30" ht="12" customHeight="1" x14ac:dyDescent="0.2">
      <c r="A599" s="5" t="s">
        <v>1788</v>
      </c>
      <c r="B599" s="5"/>
      <c r="C599" s="5" t="s">
        <v>1789</v>
      </c>
      <c r="D599" s="6" t="str">
        <f t="shared" si="127"/>
        <v>Click HGNC</v>
      </c>
      <c r="E599" s="7">
        <v>612944</v>
      </c>
      <c r="F599" s="6" t="str">
        <f t="shared" si="126"/>
        <v>Click OMIM</v>
      </c>
      <c r="G599" s="7" t="s">
        <v>1790</v>
      </c>
      <c r="H599" s="5" t="s">
        <v>21</v>
      </c>
      <c r="I599" s="5"/>
      <c r="J599" s="5"/>
      <c r="K599" s="5" t="s">
        <v>22</v>
      </c>
      <c r="L599" s="5" t="s">
        <v>22</v>
      </c>
      <c r="M599" s="5"/>
      <c r="N599" s="5"/>
      <c r="O599" s="5"/>
      <c r="P599" s="5"/>
      <c r="Q599" s="5"/>
      <c r="R599" s="9"/>
      <c r="S599" s="1" t="str">
        <f t="shared" si="128"/>
        <v/>
      </c>
      <c r="T599" s="1" t="str">
        <f t="shared" si="129"/>
        <v/>
      </c>
      <c r="U599" s="1" t="str">
        <f t="shared" si="130"/>
        <v>NonSyndrRetard;</v>
      </c>
      <c r="V599" s="1" t="str">
        <f t="shared" si="131"/>
        <v>SyndrRetard;</v>
      </c>
      <c r="W599" s="1" t="str">
        <f t="shared" si="132"/>
        <v/>
      </c>
      <c r="X599" s="1" t="str">
        <f t="shared" si="133"/>
        <v/>
      </c>
      <c r="Y599" s="1" t="str">
        <f t="shared" si="134"/>
        <v/>
      </c>
      <c r="Z599" s="1" t="str">
        <f t="shared" si="135"/>
        <v/>
      </c>
      <c r="AA599" s="1" t="str">
        <f t="shared" si="136"/>
        <v/>
      </c>
      <c r="AB599" s="1" t="str">
        <f t="shared" si="137"/>
        <v/>
      </c>
      <c r="AC599" s="1" t="str">
        <f t="shared" si="138"/>
        <v>Gene:RNASET2&amp;HGNC:21686&amp;OMIM:612944&amp;UserInfo:Leukoencephalopathy, cystic, without megalencephaly&amp;UserType:NonSyndrRetard;SyndrRetard;</v>
      </c>
      <c r="AD599" s="1" t="str">
        <f t="shared" si="139"/>
        <v>NonSyndrRetard;SyndrRetard;</v>
      </c>
    </row>
    <row r="600" spans="1:30" ht="12" customHeight="1" x14ac:dyDescent="0.2">
      <c r="A600" s="5" t="s">
        <v>1791</v>
      </c>
      <c r="B600" s="5"/>
      <c r="C600" s="5" t="s">
        <v>1792</v>
      </c>
      <c r="D600" s="6" t="str">
        <f t="shared" si="127"/>
        <v>Click HGNC</v>
      </c>
      <c r="E600" s="7">
        <v>601428</v>
      </c>
      <c r="F600" s="6" t="str">
        <f t="shared" si="126"/>
        <v>Click OMIM</v>
      </c>
      <c r="G600" s="7" t="s">
        <v>1793</v>
      </c>
      <c r="H600" s="5"/>
      <c r="I600" s="5" t="s">
        <v>1778</v>
      </c>
      <c r="J600" s="5"/>
      <c r="K600" s="5"/>
      <c r="L600" s="5" t="s">
        <v>22</v>
      </c>
      <c r="M600" s="5" t="s">
        <v>22</v>
      </c>
      <c r="N600" s="5"/>
      <c r="O600" s="5"/>
      <c r="P600" s="5"/>
      <c r="Q600" s="5"/>
      <c r="R600" s="9"/>
      <c r="S600" s="1" t="str">
        <f t="shared" si="128"/>
        <v/>
      </c>
      <c r="T600" s="1" t="str">
        <f t="shared" si="129"/>
        <v/>
      </c>
      <c r="U600" s="1" t="str">
        <f t="shared" si="130"/>
        <v/>
      </c>
      <c r="V600" s="1" t="str">
        <f t="shared" si="131"/>
        <v>SyndrRetard;</v>
      </c>
      <c r="W600" s="1" t="str">
        <f t="shared" si="132"/>
        <v>RetardPlusCerebAbnorm;</v>
      </c>
      <c r="X600" s="1" t="str">
        <f t="shared" si="133"/>
        <v/>
      </c>
      <c r="Y600" s="1" t="str">
        <f t="shared" si="134"/>
        <v/>
      </c>
      <c r="Z600" s="1" t="str">
        <f t="shared" si="135"/>
        <v/>
      </c>
      <c r="AA600" s="1" t="str">
        <f t="shared" si="136"/>
        <v/>
      </c>
      <c r="AB600" s="1" t="str">
        <f t="shared" si="137"/>
        <v/>
      </c>
      <c r="AC600" s="1" t="str">
        <f t="shared" si="138"/>
        <v>Gene:RNU4ATAC&amp;HGNC:34016&amp;OMIM:601428&amp;UserInfo:Microcephalic osteodysplastic primordial dwarfism, type I ; Roifman syndrome&amp;UserType:SyndrRetard;RetardPlusCerebAbnorm;</v>
      </c>
      <c r="AD600" s="1" t="str">
        <f t="shared" si="139"/>
        <v>SyndrRetard;RetardPlusCerebAbnorm;</v>
      </c>
    </row>
    <row r="601" spans="1:30" ht="12" customHeight="1" x14ac:dyDescent="0.2">
      <c r="A601" s="5" t="s">
        <v>1794</v>
      </c>
      <c r="B601" s="5"/>
      <c r="C601" s="5" t="s">
        <v>1795</v>
      </c>
      <c r="D601" s="6" t="str">
        <f t="shared" si="127"/>
        <v>Click HGNC</v>
      </c>
      <c r="E601" s="7">
        <v>614574</v>
      </c>
      <c r="F601" s="6" t="str">
        <f t="shared" si="126"/>
        <v>Click OMIM</v>
      </c>
      <c r="G601" s="7" t="s">
        <v>1796</v>
      </c>
      <c r="H601" s="5" t="s">
        <v>21</v>
      </c>
      <c r="I601" s="5"/>
      <c r="J601" s="5"/>
      <c r="K601" s="5"/>
      <c r="L601" s="5" t="s">
        <v>22</v>
      </c>
      <c r="M601" s="5"/>
      <c r="N601" s="5"/>
      <c r="O601" s="5"/>
      <c r="P601" s="5"/>
      <c r="Q601" s="5"/>
      <c r="R601" s="9"/>
      <c r="S601" s="1" t="str">
        <f t="shared" si="128"/>
        <v/>
      </c>
      <c r="T601" s="1" t="str">
        <f t="shared" si="129"/>
        <v/>
      </c>
      <c r="U601" s="1" t="str">
        <f t="shared" si="130"/>
        <v/>
      </c>
      <c r="V601" s="1" t="str">
        <f t="shared" si="131"/>
        <v>SyndrRetard;</v>
      </c>
      <c r="W601" s="1" t="str">
        <f t="shared" si="132"/>
        <v/>
      </c>
      <c r="X601" s="1" t="str">
        <f t="shared" si="133"/>
        <v/>
      </c>
      <c r="Y601" s="1" t="str">
        <f t="shared" si="134"/>
        <v/>
      </c>
      <c r="Z601" s="1" t="str">
        <f t="shared" si="135"/>
        <v/>
      </c>
      <c r="AA601" s="1" t="str">
        <f t="shared" si="136"/>
        <v/>
      </c>
      <c r="AB601" s="1" t="str">
        <f t="shared" si="137"/>
        <v/>
      </c>
      <c r="AC601" s="1" t="str">
        <f t="shared" si="138"/>
        <v>Gene:ROGDI&amp;HGNC:29478&amp;OMIM:614574&amp;UserInfo:Kohlschutter-Tonz syndrome&amp;UserType:SyndrRetard;</v>
      </c>
      <c r="AD601" s="1" t="str">
        <f t="shared" si="139"/>
        <v>SyndrRetard;</v>
      </c>
    </row>
    <row r="602" spans="1:30" ht="12" customHeight="1" x14ac:dyDescent="0.2">
      <c r="A602" s="5" t="s">
        <v>1797</v>
      </c>
      <c r="B602" s="5"/>
      <c r="C602" s="5" t="s">
        <v>1798</v>
      </c>
      <c r="D602" s="6" t="str">
        <f t="shared" si="127"/>
        <v>Click HGNC</v>
      </c>
      <c r="E602" s="7">
        <v>610937</v>
      </c>
      <c r="F602" s="6" t="str">
        <f t="shared" si="126"/>
        <v>Click OMIM</v>
      </c>
      <c r="G602" s="7" t="s">
        <v>1799</v>
      </c>
      <c r="H602" s="5" t="s">
        <v>21</v>
      </c>
      <c r="I602" s="5"/>
      <c r="J602" s="5"/>
      <c r="K602" s="5" t="s">
        <v>22</v>
      </c>
      <c r="L602" s="5" t="s">
        <v>22</v>
      </c>
      <c r="M602" s="5"/>
      <c r="N602" s="5"/>
      <c r="O602" s="5"/>
      <c r="P602" s="5"/>
      <c r="Q602" s="5"/>
      <c r="R602" s="9"/>
      <c r="S602" s="1" t="str">
        <f t="shared" si="128"/>
        <v/>
      </c>
      <c r="T602" s="1" t="str">
        <f t="shared" si="129"/>
        <v/>
      </c>
      <c r="U602" s="1" t="str">
        <f t="shared" si="130"/>
        <v>NonSyndrRetard;</v>
      </c>
      <c r="V602" s="1" t="str">
        <f t="shared" si="131"/>
        <v>SyndrRetard;</v>
      </c>
      <c r="W602" s="1" t="str">
        <f t="shared" si="132"/>
        <v/>
      </c>
      <c r="X602" s="1" t="str">
        <f t="shared" si="133"/>
        <v/>
      </c>
      <c r="Y602" s="1" t="str">
        <f t="shared" si="134"/>
        <v/>
      </c>
      <c r="Z602" s="1" t="str">
        <f t="shared" si="135"/>
        <v/>
      </c>
      <c r="AA602" s="1" t="str">
        <f t="shared" si="136"/>
        <v/>
      </c>
      <c r="AB602" s="1" t="str">
        <f t="shared" si="137"/>
        <v/>
      </c>
      <c r="AC602" s="1" t="str">
        <f t="shared" si="138"/>
        <v>Gene:RPGRIP1L&amp;HGNC:29168&amp;OMIM:610937&amp;UserInfo:COACH syndrome ; Joubert syndrome 7 ; Meckel syndrome 5&amp;UserType:NonSyndrRetard;SyndrRetard;</v>
      </c>
      <c r="AD602" s="1" t="str">
        <f t="shared" si="139"/>
        <v>NonSyndrRetard;SyndrRetard;</v>
      </c>
    </row>
    <row r="603" spans="1:30" ht="12" customHeight="1" x14ac:dyDescent="0.2">
      <c r="A603" s="5" t="s">
        <v>1800</v>
      </c>
      <c r="B603" s="5"/>
      <c r="C603" s="5" t="s">
        <v>1801</v>
      </c>
      <c r="D603" s="6" t="str">
        <f t="shared" si="127"/>
        <v>Click HGNC</v>
      </c>
      <c r="E603" s="7">
        <v>180430</v>
      </c>
      <c r="F603" s="6" t="str">
        <f t="shared" si="126"/>
        <v>Click OMIM</v>
      </c>
      <c r="G603" s="7" t="s">
        <v>1802</v>
      </c>
      <c r="H603" s="5"/>
      <c r="I603" s="5"/>
      <c r="J603" s="5"/>
      <c r="K603" s="5"/>
      <c r="L603" s="5" t="s">
        <v>29</v>
      </c>
      <c r="M603" s="5"/>
      <c r="N603" s="5"/>
      <c r="O603" s="5"/>
      <c r="P603" s="5"/>
      <c r="Q603" s="5"/>
      <c r="R603" s="9"/>
      <c r="S603" s="1" t="str">
        <f t="shared" si="128"/>
        <v/>
      </c>
      <c r="T603" s="1" t="str">
        <f t="shared" si="129"/>
        <v/>
      </c>
      <c r="U603" s="1" t="str">
        <f t="shared" si="130"/>
        <v/>
      </c>
      <c r="V603" s="1" t="str">
        <f t="shared" si="131"/>
        <v>SyndrRetard;</v>
      </c>
      <c r="W603" s="1" t="str">
        <f t="shared" si="132"/>
        <v/>
      </c>
      <c r="X603" s="1" t="str">
        <f t="shared" si="133"/>
        <v/>
      </c>
      <c r="Y603" s="1" t="str">
        <f t="shared" si="134"/>
        <v/>
      </c>
      <c r="Z603" s="1" t="str">
        <f t="shared" si="135"/>
        <v/>
      </c>
      <c r="AA603" s="1" t="str">
        <f t="shared" si="136"/>
        <v/>
      </c>
      <c r="AB603" s="1" t="str">
        <f t="shared" si="137"/>
        <v/>
      </c>
      <c r="AC603" s="1" t="str">
        <f t="shared" si="138"/>
        <v>Gene:RPIA&amp;HGNC:10297&amp;OMIM:180430&amp;UserInfo:?Ribose 5-phosphate isomerase deficiency&amp;UserType:SyndrRetard;</v>
      </c>
      <c r="AD603" s="1" t="str">
        <f t="shared" si="139"/>
        <v>SyndrRetard;</v>
      </c>
    </row>
    <row r="604" spans="1:30" ht="12" customHeight="1" x14ac:dyDescent="0.2">
      <c r="A604" s="5" t="s">
        <v>1803</v>
      </c>
      <c r="B604" s="5"/>
      <c r="C604" s="5" t="s">
        <v>1804</v>
      </c>
      <c r="D604" s="6" t="str">
        <f t="shared" si="127"/>
        <v>Click HGNC</v>
      </c>
      <c r="E604" s="7">
        <v>312173</v>
      </c>
      <c r="F604" s="6" t="str">
        <f t="shared" si="126"/>
        <v>Click OMIM</v>
      </c>
      <c r="G604" s="7" t="s">
        <v>1805</v>
      </c>
      <c r="H604" s="5" t="s">
        <v>21</v>
      </c>
      <c r="I604" s="5"/>
      <c r="J604" s="5"/>
      <c r="K604" s="5" t="s">
        <v>22</v>
      </c>
      <c r="L604" s="5"/>
      <c r="M604" s="5"/>
      <c r="N604" s="5"/>
      <c r="O604" s="5"/>
      <c r="P604" s="5"/>
      <c r="Q604" s="5"/>
      <c r="R604" s="9"/>
      <c r="S604" s="1" t="str">
        <f t="shared" si="128"/>
        <v/>
      </c>
      <c r="T604" s="1" t="str">
        <f t="shared" si="129"/>
        <v/>
      </c>
      <c r="U604" s="1" t="str">
        <f t="shared" si="130"/>
        <v>NonSyndrRetard;</v>
      </c>
      <c r="V604" s="1" t="str">
        <f t="shared" si="131"/>
        <v/>
      </c>
      <c r="W604" s="1" t="str">
        <f t="shared" si="132"/>
        <v/>
      </c>
      <c r="X604" s="1" t="str">
        <f t="shared" si="133"/>
        <v/>
      </c>
      <c r="Y604" s="1" t="str">
        <f t="shared" si="134"/>
        <v/>
      </c>
      <c r="Z604" s="1" t="str">
        <f t="shared" si="135"/>
        <v/>
      </c>
      <c r="AA604" s="1" t="str">
        <f t="shared" si="136"/>
        <v/>
      </c>
      <c r="AB604" s="1" t="str">
        <f t="shared" si="137"/>
        <v/>
      </c>
      <c r="AC604" s="1" t="str">
        <f t="shared" si="138"/>
        <v>Gene:RPL10&amp;HGNC:10298&amp;OMIM:312173&amp;UserInfo:Autism, susceptibility to, X-linked 5&amp;UserType:NonSyndrRetard;</v>
      </c>
      <c r="AD604" s="1" t="str">
        <f t="shared" si="139"/>
        <v>NonSyndrRetard;</v>
      </c>
    </row>
    <row r="605" spans="1:30" ht="12" customHeight="1" x14ac:dyDescent="0.2">
      <c r="A605" s="5" t="s">
        <v>1806</v>
      </c>
      <c r="B605" s="5"/>
      <c r="C605" s="5" t="s">
        <v>1807</v>
      </c>
      <c r="D605" s="6" t="str">
        <f t="shared" si="127"/>
        <v>Click HGNC</v>
      </c>
      <c r="E605" s="7">
        <v>300075</v>
      </c>
      <c r="F605" s="6" t="str">
        <f t="shared" si="126"/>
        <v>Click OMIM</v>
      </c>
      <c r="G605" s="7" t="s">
        <v>1808</v>
      </c>
      <c r="H605" s="5" t="s">
        <v>21</v>
      </c>
      <c r="I605" s="5"/>
      <c r="J605" s="5"/>
      <c r="K605" s="5" t="s">
        <v>22</v>
      </c>
      <c r="L605" s="5" t="s">
        <v>22</v>
      </c>
      <c r="M605" s="5"/>
      <c r="N605" s="5"/>
      <c r="O605" s="5"/>
      <c r="P605" s="5"/>
      <c r="Q605" s="5"/>
      <c r="R605" s="9"/>
      <c r="S605" s="1" t="str">
        <f t="shared" si="128"/>
        <v/>
      </c>
      <c r="T605" s="1" t="str">
        <f t="shared" si="129"/>
        <v/>
      </c>
      <c r="U605" s="1" t="str">
        <f t="shared" si="130"/>
        <v>NonSyndrRetard;</v>
      </c>
      <c r="V605" s="1" t="str">
        <f t="shared" si="131"/>
        <v>SyndrRetard;</v>
      </c>
      <c r="W605" s="1" t="str">
        <f t="shared" si="132"/>
        <v/>
      </c>
      <c r="X605" s="1" t="str">
        <f t="shared" si="133"/>
        <v/>
      </c>
      <c r="Y605" s="1" t="str">
        <f t="shared" si="134"/>
        <v/>
      </c>
      <c r="Z605" s="1" t="str">
        <f t="shared" si="135"/>
        <v/>
      </c>
      <c r="AA605" s="1" t="str">
        <f t="shared" si="136"/>
        <v/>
      </c>
      <c r="AB605" s="1" t="str">
        <f t="shared" si="137"/>
        <v/>
      </c>
      <c r="AC605" s="1" t="str">
        <f t="shared" si="138"/>
        <v>Gene:RPS6KA3&amp;HGNC:10432&amp;OMIM:300075&amp;UserInfo:Coffin-Lowry syndrome ; Mental retardation, X-linked 19&amp;UserType:NonSyndrRetard;SyndrRetard;</v>
      </c>
      <c r="AD605" s="1" t="str">
        <f t="shared" si="139"/>
        <v>NonSyndrRetard;SyndrRetard;</v>
      </c>
    </row>
    <row r="606" spans="1:30" ht="12" customHeight="1" x14ac:dyDescent="0.2">
      <c r="A606" s="5" t="s">
        <v>1809</v>
      </c>
      <c r="B606" s="5"/>
      <c r="C606" s="5" t="s">
        <v>1810</v>
      </c>
      <c r="D606" s="6" t="str">
        <f t="shared" si="127"/>
        <v>Click HGNC</v>
      </c>
      <c r="E606" s="7">
        <v>608833</v>
      </c>
      <c r="F606" s="6" t="str">
        <f t="shared" si="126"/>
        <v>Click OMIM</v>
      </c>
      <c r="G606" s="7" t="s">
        <v>1811</v>
      </c>
      <c r="H606" s="5" t="s">
        <v>21</v>
      </c>
      <c r="I606" s="5"/>
      <c r="J606" s="5"/>
      <c r="K606" s="5"/>
      <c r="L606" s="5" t="s">
        <v>22</v>
      </c>
      <c r="M606" s="5"/>
      <c r="N606" s="5"/>
      <c r="O606" s="5"/>
      <c r="P606" s="5" t="s">
        <v>22</v>
      </c>
      <c r="Q606" s="5"/>
      <c r="R606" s="9"/>
      <c r="S606" s="1" t="str">
        <f t="shared" si="128"/>
        <v/>
      </c>
      <c r="T606" s="1" t="str">
        <f t="shared" si="129"/>
        <v/>
      </c>
      <c r="U606" s="1" t="str">
        <f t="shared" si="130"/>
        <v/>
      </c>
      <c r="V606" s="1" t="str">
        <f t="shared" si="131"/>
        <v>SyndrRetard;</v>
      </c>
      <c r="W606" s="1" t="str">
        <f t="shared" si="132"/>
        <v/>
      </c>
      <c r="X606" s="1" t="str">
        <f t="shared" si="133"/>
        <v/>
      </c>
      <c r="Y606" s="1" t="str">
        <f t="shared" si="134"/>
        <v/>
      </c>
      <c r="Z606" s="1" t="str">
        <f t="shared" si="135"/>
        <v>NonRetardButSyndr;</v>
      </c>
      <c r="AA606" s="1" t="str">
        <f t="shared" si="136"/>
        <v/>
      </c>
      <c r="AB606" s="1" t="str">
        <f t="shared" si="137"/>
        <v/>
      </c>
      <c r="AC606" s="1" t="str">
        <f t="shared" si="138"/>
        <v>Gene:RTEL1&amp;HGNC:15888&amp;OMIM:608833&amp;UserInfo:Dyskeratosis congenita, autosomal dominant 4 ; Dyskeratosis congenita, autosomal recessive 5 ; Pulmonary fibrosis and/or bone marrow failure, telomere-related, 3&amp;UserType:SyndrRetard;NonRetardButSyndr;</v>
      </c>
      <c r="AD606" s="1" t="str">
        <f t="shared" si="139"/>
        <v>SyndrRetard;NonRetardButSyndr;</v>
      </c>
    </row>
    <row r="607" spans="1:30" ht="12" customHeight="1" x14ac:dyDescent="0.2">
      <c r="A607" s="12" t="s">
        <v>1812</v>
      </c>
      <c r="B607" s="12"/>
      <c r="C607" s="5" t="s">
        <v>1813</v>
      </c>
      <c r="D607" s="6" t="str">
        <f t="shared" si="127"/>
        <v>Click HGNC</v>
      </c>
      <c r="E607" s="7">
        <v>610436</v>
      </c>
      <c r="F607" s="6" t="str">
        <f t="shared" si="126"/>
        <v>Click OMIM</v>
      </c>
      <c r="G607" s="7" t="s">
        <v>1814</v>
      </c>
      <c r="H607" s="5"/>
      <c r="I607" s="5"/>
      <c r="J607" s="5"/>
      <c r="K607" s="5"/>
      <c r="L607" s="5" t="s">
        <v>22</v>
      </c>
      <c r="M607" s="5" t="s">
        <v>22</v>
      </c>
      <c r="N607" s="5"/>
      <c r="O607" s="5"/>
      <c r="P607" s="5"/>
      <c r="Q607" s="5"/>
      <c r="R607" s="9"/>
      <c r="S607" s="1" t="str">
        <f t="shared" si="128"/>
        <v/>
      </c>
      <c r="T607" s="1" t="str">
        <f t="shared" si="129"/>
        <v/>
      </c>
      <c r="U607" s="1" t="str">
        <f t="shared" si="130"/>
        <v/>
      </c>
      <c r="V607" s="1" t="str">
        <f t="shared" si="131"/>
        <v>SyndrRetard;</v>
      </c>
      <c r="W607" s="1" t="str">
        <f t="shared" si="132"/>
        <v>RetardPlusCerebAbnorm;</v>
      </c>
      <c r="X607" s="1" t="str">
        <f t="shared" si="133"/>
        <v/>
      </c>
      <c r="Y607" s="1" t="str">
        <f t="shared" si="134"/>
        <v/>
      </c>
      <c r="Z607" s="1" t="str">
        <f t="shared" si="135"/>
        <v/>
      </c>
      <c r="AA607" s="1" t="str">
        <f t="shared" si="136"/>
        <v/>
      </c>
      <c r="AB607" s="1" t="str">
        <f t="shared" si="137"/>
        <v/>
      </c>
      <c r="AC607" s="1" t="str">
        <f t="shared" si="138"/>
        <v>Gene:RTTN&amp;HGNC:18654&amp;OMIM:610436&amp;UserInfo:Microcephaly, short stature, and polymicrogyria with seizures&amp;UserType:SyndrRetard;RetardPlusCerebAbnorm;</v>
      </c>
      <c r="AD607" s="1" t="str">
        <f t="shared" si="139"/>
        <v>SyndrRetard;RetardPlusCerebAbnorm;</v>
      </c>
    </row>
    <row r="608" spans="1:30" ht="12" customHeight="1" x14ac:dyDescent="0.2">
      <c r="A608" s="5" t="s">
        <v>1815</v>
      </c>
      <c r="B608" s="5"/>
      <c r="C608" s="5" t="s">
        <v>1816</v>
      </c>
      <c r="D608" s="6" t="str">
        <f t="shared" si="127"/>
        <v>Click HGNC</v>
      </c>
      <c r="E608" s="7">
        <v>613516</v>
      </c>
      <c r="F608" s="6" t="str">
        <f t="shared" si="126"/>
        <v>Click OMIM</v>
      </c>
      <c r="G608" s="7" t="s">
        <v>1817</v>
      </c>
      <c r="H608" s="5" t="s">
        <v>21</v>
      </c>
      <c r="I608" s="5"/>
      <c r="J608" s="5"/>
      <c r="K608" s="5"/>
      <c r="L608" s="5" t="s">
        <v>22</v>
      </c>
      <c r="M608" s="5"/>
      <c r="N608" s="5"/>
      <c r="O608" s="5"/>
      <c r="P608" s="5"/>
      <c r="Q608" s="5"/>
      <c r="R608" s="9" t="s">
        <v>22</v>
      </c>
      <c r="S608" s="1" t="str">
        <f t="shared" si="128"/>
        <v/>
      </c>
      <c r="T608" s="1" t="str">
        <f t="shared" si="129"/>
        <v/>
      </c>
      <c r="U608" s="1" t="str">
        <f t="shared" si="130"/>
        <v/>
      </c>
      <c r="V608" s="1" t="str">
        <f t="shared" si="131"/>
        <v>SyndrRetard;</v>
      </c>
      <c r="W608" s="1" t="str">
        <f t="shared" si="132"/>
        <v/>
      </c>
      <c r="X608" s="1" t="str">
        <f t="shared" si="133"/>
        <v/>
      </c>
      <c r="Y608" s="1" t="str">
        <f t="shared" si="134"/>
        <v/>
      </c>
      <c r="Z608" s="1" t="str">
        <f t="shared" si="135"/>
        <v/>
      </c>
      <c r="AA608" s="1" t="str">
        <f t="shared" si="136"/>
        <v/>
      </c>
      <c r="AB608" s="1" t="str">
        <f t="shared" si="137"/>
        <v>Neuro;</v>
      </c>
      <c r="AC608" s="1" t="str">
        <f t="shared" si="138"/>
        <v>Gene:RUBCN&amp;HGNC:28991&amp;OMIM:613516&amp;UserInfo:?Spinocerebellar ataxia, autosomal recessive 15&amp;UserType:SyndrRetard;Neuro;</v>
      </c>
      <c r="AD608" s="1" t="str">
        <f t="shared" si="139"/>
        <v>SyndrRetard;Neuro;</v>
      </c>
    </row>
    <row r="609" spans="1:30" ht="12" customHeight="1" x14ac:dyDescent="0.2">
      <c r="A609" s="5" t="s">
        <v>1818</v>
      </c>
      <c r="B609" s="5"/>
      <c r="C609" s="5" t="s">
        <v>1819</v>
      </c>
      <c r="D609" s="6" t="str">
        <f t="shared" si="127"/>
        <v>Click HGNC</v>
      </c>
      <c r="E609" s="7">
        <v>602218</v>
      </c>
      <c r="F609" s="6" t="str">
        <f t="shared" si="126"/>
        <v>Click OMIM</v>
      </c>
      <c r="G609" s="7" t="s">
        <v>1820</v>
      </c>
      <c r="H609" s="5" t="s">
        <v>21</v>
      </c>
      <c r="I609" s="5"/>
      <c r="J609" s="5"/>
      <c r="K609" s="5"/>
      <c r="L609" s="5" t="s">
        <v>22</v>
      </c>
      <c r="M609" s="5"/>
      <c r="N609" s="5"/>
      <c r="O609" s="5"/>
      <c r="P609" s="5" t="s">
        <v>22</v>
      </c>
      <c r="Q609" s="5"/>
      <c r="R609" s="9"/>
      <c r="S609" s="1" t="str">
        <f t="shared" si="128"/>
        <v/>
      </c>
      <c r="T609" s="1" t="str">
        <f t="shared" si="129"/>
        <v/>
      </c>
      <c r="U609" s="1" t="str">
        <f t="shared" si="130"/>
        <v/>
      </c>
      <c r="V609" s="1" t="str">
        <f t="shared" si="131"/>
        <v>SyndrRetard;</v>
      </c>
      <c r="W609" s="1" t="str">
        <f t="shared" si="132"/>
        <v/>
      </c>
      <c r="X609" s="1" t="str">
        <f t="shared" si="133"/>
        <v/>
      </c>
      <c r="Y609" s="1" t="str">
        <f t="shared" si="134"/>
        <v/>
      </c>
      <c r="Z609" s="1" t="str">
        <f t="shared" si="135"/>
        <v>NonRetardButSyndr;</v>
      </c>
      <c r="AA609" s="1" t="str">
        <f t="shared" si="136"/>
        <v/>
      </c>
      <c r="AB609" s="1" t="str">
        <f t="shared" si="137"/>
        <v/>
      </c>
      <c r="AC609" s="1" t="str">
        <f t="shared" si="138"/>
        <v>Gene:SALL1&amp;HGNC:10524&amp;OMIM:602218&amp;UserInfo:Townes-Brocks branchiootorenal-like syndrome ; Townes-Brocks syndrome&amp;UserType:SyndrRetard;NonRetardButSyndr;</v>
      </c>
      <c r="AD609" s="1" t="str">
        <f t="shared" si="139"/>
        <v>SyndrRetard;NonRetardButSyndr;</v>
      </c>
    </row>
    <row r="610" spans="1:30" ht="12" customHeight="1" x14ac:dyDescent="0.2">
      <c r="A610" s="5" t="s">
        <v>1821</v>
      </c>
      <c r="B610" s="5"/>
      <c r="C610" s="5" t="s">
        <v>1822</v>
      </c>
      <c r="D610" s="6" t="str">
        <f t="shared" si="127"/>
        <v>Click HGNC</v>
      </c>
      <c r="E610" s="7">
        <v>606754</v>
      </c>
      <c r="F610" s="6" t="str">
        <f t="shared" si="126"/>
        <v>Click OMIM</v>
      </c>
      <c r="G610" s="7" t="s">
        <v>1823</v>
      </c>
      <c r="H610" s="5"/>
      <c r="I610" s="5"/>
      <c r="J610" s="5"/>
      <c r="K610" s="5"/>
      <c r="L610" s="5" t="s">
        <v>22</v>
      </c>
      <c r="M610" s="5" t="s">
        <v>22</v>
      </c>
      <c r="N610" s="5" t="s">
        <v>22</v>
      </c>
      <c r="O610" s="5"/>
      <c r="P610" s="5"/>
      <c r="Q610" s="5"/>
      <c r="R610" s="9"/>
      <c r="S610" s="1" t="str">
        <f t="shared" si="128"/>
        <v/>
      </c>
      <c r="T610" s="1" t="str">
        <f t="shared" si="129"/>
        <v/>
      </c>
      <c r="U610" s="1" t="str">
        <f t="shared" si="130"/>
        <v/>
      </c>
      <c r="V610" s="1" t="str">
        <f t="shared" si="131"/>
        <v>SyndrRetard;</v>
      </c>
      <c r="W610" s="1" t="str">
        <f t="shared" si="132"/>
        <v>RetardPlusCerebAbnorm;</v>
      </c>
      <c r="X610" s="1" t="str">
        <f t="shared" si="133"/>
        <v>Encephalo;</v>
      </c>
      <c r="Y610" s="1" t="str">
        <f t="shared" si="134"/>
        <v/>
      </c>
      <c r="Z610" s="1" t="str">
        <f t="shared" si="135"/>
        <v/>
      </c>
      <c r="AA610" s="1" t="str">
        <f t="shared" si="136"/>
        <v/>
      </c>
      <c r="AB610" s="1" t="str">
        <f t="shared" si="137"/>
        <v/>
      </c>
      <c r="AC610" s="1" t="str">
        <f t="shared" si="138"/>
        <v>Gene:SAMHD1&amp;HGNC:15925&amp;OMIM:606754&amp;UserInfo:?Chilblain lupus 2 ; Aicardi-Goutieres syndrome 5&amp;UserType:SyndrRetard;RetardPlusCerebAbnorm;Encephalo;</v>
      </c>
      <c r="AD610" s="1" t="str">
        <f t="shared" si="139"/>
        <v>SyndrRetard;RetardPlusCerebAbnorm;Encephalo;</v>
      </c>
    </row>
    <row r="611" spans="1:30" ht="12" customHeight="1" x14ac:dyDescent="0.2">
      <c r="A611" s="5" t="s">
        <v>1824</v>
      </c>
      <c r="B611" s="5"/>
      <c r="C611" s="5" t="s">
        <v>1825</v>
      </c>
      <c r="D611" s="6" t="str">
        <f t="shared" si="127"/>
        <v>Click HGNC</v>
      </c>
      <c r="E611" s="7">
        <v>608148</v>
      </c>
      <c r="F611" s="6" t="str">
        <f t="shared" si="126"/>
        <v>Click OMIM</v>
      </c>
      <c r="G611" s="7" t="s">
        <v>1826</v>
      </c>
      <c r="H611" s="5" t="s">
        <v>21</v>
      </c>
      <c r="I611" s="5"/>
      <c r="J611" s="5"/>
      <c r="K611" s="5" t="s">
        <v>22</v>
      </c>
      <c r="L611" s="5" t="s">
        <v>22</v>
      </c>
      <c r="M611" s="5"/>
      <c r="N611" s="5"/>
      <c r="O611" s="5"/>
      <c r="P611" s="5"/>
      <c r="Q611" s="5"/>
      <c r="R611" s="9"/>
      <c r="S611" s="1" t="str">
        <f t="shared" si="128"/>
        <v/>
      </c>
      <c r="T611" s="1" t="str">
        <f t="shared" si="129"/>
        <v/>
      </c>
      <c r="U611" s="1" t="str">
        <f t="shared" si="130"/>
        <v>NonSyndrRetard;</v>
      </c>
      <c r="V611" s="1" t="str">
        <f t="shared" si="131"/>
        <v>SyndrRetard;</v>
      </c>
      <c r="W611" s="1" t="str">
        <f t="shared" si="132"/>
        <v/>
      </c>
      <c r="X611" s="1" t="str">
        <f t="shared" si="133"/>
        <v/>
      </c>
      <c r="Y611" s="1" t="str">
        <f t="shared" si="134"/>
        <v/>
      </c>
      <c r="Z611" s="1" t="str">
        <f t="shared" si="135"/>
        <v/>
      </c>
      <c r="AA611" s="1" t="str">
        <f t="shared" si="136"/>
        <v/>
      </c>
      <c r="AB611" s="1" t="str">
        <f t="shared" si="137"/>
        <v/>
      </c>
      <c r="AC611" s="1" t="str">
        <f t="shared" si="138"/>
        <v>Gene:SATB2&amp;HGNC:21637&amp;OMIM:608148&amp;UserInfo:Glass syndrome&amp;UserType:NonSyndrRetard;SyndrRetard;</v>
      </c>
      <c r="AD611" s="1" t="str">
        <f t="shared" si="139"/>
        <v>NonSyndrRetard;SyndrRetard;</v>
      </c>
    </row>
    <row r="612" spans="1:30" ht="12" customHeight="1" x14ac:dyDescent="0.2">
      <c r="A612" s="5" t="s">
        <v>1827</v>
      </c>
      <c r="B612" s="5"/>
      <c r="C612" s="5" t="s">
        <v>1828</v>
      </c>
      <c r="D612" s="6" t="str">
        <f t="shared" si="127"/>
        <v>Click HGNC</v>
      </c>
      <c r="E612" s="7">
        <v>602286</v>
      </c>
      <c r="F612" s="6" t="str">
        <f t="shared" si="126"/>
        <v>Click OMIM</v>
      </c>
      <c r="G612" s="7" t="s">
        <v>1829</v>
      </c>
      <c r="H612" s="5" t="s">
        <v>21</v>
      </c>
      <c r="I612" s="5"/>
      <c r="J612" s="5"/>
      <c r="K612" s="5"/>
      <c r="L612" s="8" t="s">
        <v>29</v>
      </c>
      <c r="M612" s="5"/>
      <c r="N612" s="5"/>
      <c r="O612" s="5" t="s">
        <v>22</v>
      </c>
      <c r="P612" s="5"/>
      <c r="Q612" s="5"/>
      <c r="R612" s="9"/>
      <c r="S612" s="1" t="str">
        <f t="shared" si="128"/>
        <v/>
      </c>
      <c r="T612" s="1" t="str">
        <f t="shared" si="129"/>
        <v/>
      </c>
      <c r="U612" s="1" t="str">
        <f t="shared" si="130"/>
        <v/>
      </c>
      <c r="V612" s="1" t="str">
        <f t="shared" si="131"/>
        <v>SyndrRetard;</v>
      </c>
      <c r="W612" s="1" t="str">
        <f t="shared" si="132"/>
        <v/>
      </c>
      <c r="X612" s="1" t="str">
        <f t="shared" si="133"/>
        <v/>
      </c>
      <c r="Y612" s="1" t="str">
        <f t="shared" si="134"/>
        <v>Metabolism;</v>
      </c>
      <c r="Z612" s="1" t="str">
        <f t="shared" si="135"/>
        <v/>
      </c>
      <c r="AA612" s="1" t="str">
        <f t="shared" si="136"/>
        <v/>
      </c>
      <c r="AB612" s="1" t="str">
        <f t="shared" si="137"/>
        <v/>
      </c>
      <c r="AC612" s="1" t="str">
        <f t="shared" si="138"/>
        <v>Gene:SC5D&amp;HGNC:10547&amp;OMIM:602286&amp;UserInfo:Lathosterolosis&amp;UserType:SyndrRetard;Metabolism;</v>
      </c>
      <c r="AD612" s="1" t="str">
        <f t="shared" si="139"/>
        <v>SyndrRetard;Metabolism;</v>
      </c>
    </row>
    <row r="613" spans="1:30" ht="12" customHeight="1" x14ac:dyDescent="0.2">
      <c r="A613" s="5" t="s">
        <v>1830</v>
      </c>
      <c r="B613" s="5"/>
      <c r="C613" s="5" t="s">
        <v>1831</v>
      </c>
      <c r="D613" s="6" t="str">
        <f t="shared" si="127"/>
        <v>Click HGNC</v>
      </c>
      <c r="E613" s="7">
        <v>182389</v>
      </c>
      <c r="F613" s="6" t="str">
        <f t="shared" si="126"/>
        <v>Click OMIM</v>
      </c>
      <c r="G613" s="7" t="s">
        <v>1832</v>
      </c>
      <c r="H613" s="5" t="s">
        <v>218</v>
      </c>
      <c r="I613" s="5"/>
      <c r="J613" s="5"/>
      <c r="K613" s="5"/>
      <c r="L613" s="5" t="s">
        <v>22</v>
      </c>
      <c r="M613" s="5"/>
      <c r="N613" s="5"/>
      <c r="O613" s="5"/>
      <c r="P613" s="5"/>
      <c r="Q613" s="5"/>
      <c r="R613" s="9" t="s">
        <v>22</v>
      </c>
      <c r="S613" s="1" t="str">
        <f t="shared" si="128"/>
        <v/>
      </c>
      <c r="T613" s="1" t="str">
        <f t="shared" si="129"/>
        <v/>
      </c>
      <c r="U613" s="1" t="str">
        <f t="shared" si="130"/>
        <v/>
      </c>
      <c r="V613" s="1" t="str">
        <f t="shared" si="131"/>
        <v>SyndrRetard;</v>
      </c>
      <c r="W613" s="1" t="str">
        <f t="shared" si="132"/>
        <v/>
      </c>
      <c r="X613" s="1" t="str">
        <f t="shared" si="133"/>
        <v/>
      </c>
      <c r="Y613" s="1" t="str">
        <f t="shared" si="134"/>
        <v/>
      </c>
      <c r="Z613" s="1" t="str">
        <f t="shared" si="135"/>
        <v/>
      </c>
      <c r="AA613" s="1" t="str">
        <f t="shared" si="136"/>
        <v/>
      </c>
      <c r="AB613" s="1" t="str">
        <f t="shared" si="137"/>
        <v>Neuro;</v>
      </c>
      <c r="AC613" s="1" t="str">
        <f t="shared" si="138"/>
        <v>Gene:SCN1A&amp;HGNC:10585&amp;OMIM:182389&amp;UserInfo:Dravet syndrome ; Epilepsy, generalized, with febrile seizures plus, type 2 ; Febrile seizures, familial, 3A ; Migraine, familial hemiplegic, 3&amp;UserType:SyndrRetard;Neuro;</v>
      </c>
      <c r="AD613" s="1" t="str">
        <f t="shared" si="139"/>
        <v>SyndrRetard;Neuro;</v>
      </c>
    </row>
    <row r="614" spans="1:30" ht="12" customHeight="1" x14ac:dyDescent="0.2">
      <c r="A614" s="5" t="s">
        <v>1833</v>
      </c>
      <c r="B614" s="5"/>
      <c r="C614" s="5" t="s">
        <v>1834</v>
      </c>
      <c r="D614" s="6" t="str">
        <f t="shared" si="127"/>
        <v>Click HGNC</v>
      </c>
      <c r="E614" s="7">
        <v>182390</v>
      </c>
      <c r="F614" s="6" t="str">
        <f t="shared" si="126"/>
        <v>Click OMIM</v>
      </c>
      <c r="G614" s="7" t="s">
        <v>1835</v>
      </c>
      <c r="H614" s="5" t="s">
        <v>218</v>
      </c>
      <c r="I614" s="5"/>
      <c r="J614" s="5"/>
      <c r="K614" s="5"/>
      <c r="L614" s="5" t="s">
        <v>22</v>
      </c>
      <c r="M614" s="5"/>
      <c r="N614" s="5" t="s">
        <v>22</v>
      </c>
      <c r="O614" s="5"/>
      <c r="P614" s="5"/>
      <c r="Q614" s="5"/>
      <c r="R614" s="9" t="s">
        <v>22</v>
      </c>
      <c r="S614" s="1" t="str">
        <f t="shared" si="128"/>
        <v/>
      </c>
      <c r="T614" s="1" t="str">
        <f t="shared" si="129"/>
        <v/>
      </c>
      <c r="U614" s="1" t="str">
        <f t="shared" si="130"/>
        <v/>
      </c>
      <c r="V614" s="1" t="str">
        <f t="shared" si="131"/>
        <v>SyndrRetard;</v>
      </c>
      <c r="W614" s="1" t="str">
        <f t="shared" si="132"/>
        <v/>
      </c>
      <c r="X614" s="1" t="str">
        <f t="shared" si="133"/>
        <v>Encephalo;</v>
      </c>
      <c r="Y614" s="1" t="str">
        <f t="shared" si="134"/>
        <v/>
      </c>
      <c r="Z614" s="1" t="str">
        <f t="shared" si="135"/>
        <v/>
      </c>
      <c r="AA614" s="1" t="str">
        <f t="shared" si="136"/>
        <v/>
      </c>
      <c r="AB614" s="1" t="str">
        <f t="shared" si="137"/>
        <v>Neuro;</v>
      </c>
      <c r="AC614" s="1" t="str">
        <f t="shared" si="138"/>
        <v>Gene:SCN2A&amp;HGNC:10588&amp;OMIM:182390&amp;UserInfo:Epileptic encephalopathy, early infantile, 11 ; Seizures, benign familial infantile, 3&amp;UserType:SyndrRetard;Encephalo;Neuro;</v>
      </c>
      <c r="AD614" s="1" t="str">
        <f t="shared" si="139"/>
        <v>SyndrRetard;Encephalo;Neuro;</v>
      </c>
    </row>
    <row r="615" spans="1:30" ht="12" customHeight="1" x14ac:dyDescent="0.2">
      <c r="A615" s="5" t="s">
        <v>1836</v>
      </c>
      <c r="B615" s="5"/>
      <c r="C615" s="5" t="s">
        <v>1837</v>
      </c>
      <c r="D615" s="6" t="str">
        <f t="shared" si="127"/>
        <v>Click HGNC</v>
      </c>
      <c r="E615" s="7">
        <v>600702</v>
      </c>
      <c r="F615" s="6" t="str">
        <f t="shared" si="126"/>
        <v>Click OMIM</v>
      </c>
      <c r="G615" s="7" t="s">
        <v>1838</v>
      </c>
      <c r="H615" s="5" t="s">
        <v>218</v>
      </c>
      <c r="I615" s="5"/>
      <c r="J615" s="5"/>
      <c r="K615" s="5"/>
      <c r="L615" s="5" t="s">
        <v>22</v>
      </c>
      <c r="M615" s="5"/>
      <c r="N615" s="5" t="s">
        <v>22</v>
      </c>
      <c r="O615" s="5"/>
      <c r="P615" s="5"/>
      <c r="Q615" s="5"/>
      <c r="R615" s="9"/>
      <c r="S615" s="1" t="str">
        <f t="shared" si="128"/>
        <v/>
      </c>
      <c r="T615" s="1" t="str">
        <f t="shared" si="129"/>
        <v/>
      </c>
      <c r="U615" s="1" t="str">
        <f t="shared" si="130"/>
        <v/>
      </c>
      <c r="V615" s="1" t="str">
        <f t="shared" si="131"/>
        <v>SyndrRetard;</v>
      </c>
      <c r="W615" s="1" t="str">
        <f t="shared" si="132"/>
        <v/>
      </c>
      <c r="X615" s="1" t="str">
        <f t="shared" si="133"/>
        <v>Encephalo;</v>
      </c>
      <c r="Y615" s="1" t="str">
        <f t="shared" si="134"/>
        <v/>
      </c>
      <c r="Z615" s="1" t="str">
        <f t="shared" si="135"/>
        <v/>
      </c>
      <c r="AA615" s="1" t="str">
        <f t="shared" si="136"/>
        <v/>
      </c>
      <c r="AB615" s="1" t="str">
        <f t="shared" si="137"/>
        <v/>
      </c>
      <c r="AC615" s="1" t="str">
        <f t="shared" si="138"/>
        <v>Gene:SCN8A&amp;HGNC:10596&amp;OMIM:600702&amp;UserInfo:?Cognitive impairment with or without cerebellar ataxia ; Epileptic encephalopathy, early infantile, 13 ; Seizures, benign familial infantile, 5&amp;UserType:SyndrRetard;Encephalo;</v>
      </c>
      <c r="AD615" s="1" t="str">
        <f t="shared" si="139"/>
        <v>SyndrRetard;Encephalo;</v>
      </c>
    </row>
    <row r="616" spans="1:30" ht="12" customHeight="1" x14ac:dyDescent="0.2">
      <c r="A616" s="5" t="s">
        <v>1839</v>
      </c>
      <c r="B616" s="5"/>
      <c r="C616" s="5" t="s">
        <v>1840</v>
      </c>
      <c r="D616" s="6" t="str">
        <f t="shared" si="127"/>
        <v>Click HGNC</v>
      </c>
      <c r="E616" s="7">
        <v>604272</v>
      </c>
      <c r="F616" s="6" t="str">
        <f t="shared" si="126"/>
        <v>Click OMIM</v>
      </c>
      <c r="G616" s="7" t="s">
        <v>1841</v>
      </c>
      <c r="H616" s="5" t="s">
        <v>21</v>
      </c>
      <c r="I616" s="5"/>
      <c r="J616" s="5"/>
      <c r="K616" s="5"/>
      <c r="L616" s="5" t="s">
        <v>22</v>
      </c>
      <c r="M616" s="5"/>
      <c r="N616" s="8" t="s">
        <v>29</v>
      </c>
      <c r="O616" s="5" t="s">
        <v>22</v>
      </c>
      <c r="P616" s="5"/>
      <c r="Q616" s="5" t="s">
        <v>22</v>
      </c>
      <c r="R616" s="9"/>
      <c r="S616" s="1" t="str">
        <f t="shared" si="128"/>
        <v/>
      </c>
      <c r="T616" s="1" t="str">
        <f t="shared" si="129"/>
        <v/>
      </c>
      <c r="U616" s="1" t="str">
        <f t="shared" si="130"/>
        <v/>
      </c>
      <c r="V616" s="1" t="str">
        <f t="shared" si="131"/>
        <v>SyndrRetard;</v>
      </c>
      <c r="W616" s="1" t="str">
        <f t="shared" si="132"/>
        <v/>
      </c>
      <c r="X616" s="1" t="str">
        <f t="shared" si="133"/>
        <v>Encephalo;</v>
      </c>
      <c r="Y616" s="1" t="str">
        <f t="shared" si="134"/>
        <v>Metabolism;</v>
      </c>
      <c r="Z616" s="1" t="str">
        <f t="shared" si="135"/>
        <v/>
      </c>
      <c r="AA616" s="1" t="str">
        <f t="shared" si="136"/>
        <v>Cardiopathy;</v>
      </c>
      <c r="AB616" s="1" t="str">
        <f t="shared" si="137"/>
        <v/>
      </c>
      <c r="AC616" s="1" t="str">
        <f t="shared" si="138"/>
        <v>Gene:SCO2&amp;HGNC:10604&amp;OMIM:604272&amp;UserInfo:Cardioencephalomyopathy, fatal infantile, due to cytochrome c oxidase deficiency 1 ; Myopia 6&amp;UserType:SyndrRetard;Encephalo;Metabolism;Cardiopathy;</v>
      </c>
      <c r="AD616" s="1" t="str">
        <f t="shared" si="139"/>
        <v>SyndrRetard;Encephalo;Metabolism;Cardiopathy;</v>
      </c>
    </row>
    <row r="617" spans="1:30" ht="12" customHeight="1" x14ac:dyDescent="0.2">
      <c r="A617" s="5" t="s">
        <v>1842</v>
      </c>
      <c r="B617" s="5"/>
      <c r="C617" s="5" t="s">
        <v>1843</v>
      </c>
      <c r="D617" s="6" t="str">
        <f t="shared" si="127"/>
        <v>Click HGNC</v>
      </c>
      <c r="E617" s="7">
        <v>600857</v>
      </c>
      <c r="F617" s="6" t="str">
        <f t="shared" si="126"/>
        <v>Click OMIM</v>
      </c>
      <c r="G617" s="7" t="s">
        <v>1844</v>
      </c>
      <c r="H617" s="5" t="s">
        <v>21</v>
      </c>
      <c r="I617" s="5"/>
      <c r="J617" s="5"/>
      <c r="K617" s="5"/>
      <c r="L617" s="8" t="s">
        <v>29</v>
      </c>
      <c r="M617" s="5"/>
      <c r="N617" s="8" t="s">
        <v>29</v>
      </c>
      <c r="O617" s="5" t="s">
        <v>22</v>
      </c>
      <c r="P617" s="5"/>
      <c r="Q617" s="5"/>
      <c r="R617" s="9"/>
      <c r="S617" s="1" t="str">
        <f t="shared" si="128"/>
        <v/>
      </c>
      <c r="T617" s="1" t="str">
        <f t="shared" si="129"/>
        <v/>
      </c>
      <c r="U617" s="1" t="str">
        <f t="shared" si="130"/>
        <v/>
      </c>
      <c r="V617" s="1" t="str">
        <f t="shared" si="131"/>
        <v>SyndrRetard;</v>
      </c>
      <c r="W617" s="1" t="str">
        <f t="shared" si="132"/>
        <v/>
      </c>
      <c r="X617" s="1" t="str">
        <f t="shared" si="133"/>
        <v>Encephalo;</v>
      </c>
      <c r="Y617" s="1" t="str">
        <f t="shared" si="134"/>
        <v>Metabolism;</v>
      </c>
      <c r="Z617" s="1" t="str">
        <f t="shared" si="135"/>
        <v/>
      </c>
      <c r="AA617" s="1" t="str">
        <f t="shared" si="136"/>
        <v/>
      </c>
      <c r="AB617" s="1" t="str">
        <f t="shared" si="137"/>
        <v/>
      </c>
      <c r="AC617" s="1" t="str">
        <f t="shared" si="138"/>
        <v>Gene:SDHA&amp;HGNC:10680&amp;OMIM:600857&amp;UserInfo:Cardiomyopathy, dilated, 1GG ; Leigh syndrome ; Mitochondrial respiratory chain complex II deficiency ; Paragangliomas 5&amp;UserType:SyndrRetard;Encephalo;Metabolism;</v>
      </c>
      <c r="AD617" s="1" t="str">
        <f t="shared" si="139"/>
        <v>SyndrRetard;Encephalo;Metabolism;</v>
      </c>
    </row>
    <row r="618" spans="1:30" ht="12" customHeight="1" x14ac:dyDescent="0.2">
      <c r="A618" s="5" t="s">
        <v>1845</v>
      </c>
      <c r="B618" s="5"/>
      <c r="C618" s="5" t="s">
        <v>1846</v>
      </c>
      <c r="D618" s="6" t="str">
        <f t="shared" si="127"/>
        <v>Click HGNC</v>
      </c>
      <c r="E618" s="7">
        <v>613009</v>
      </c>
      <c r="F618" s="6" t="str">
        <f t="shared" si="126"/>
        <v>Click OMIM</v>
      </c>
      <c r="G618" s="7" t="s">
        <v>1847</v>
      </c>
      <c r="H618" s="5"/>
      <c r="I618" s="5"/>
      <c r="J618" s="5"/>
      <c r="K618" s="5"/>
      <c r="L618" s="5" t="s">
        <v>22</v>
      </c>
      <c r="M618" s="5" t="s">
        <v>22</v>
      </c>
      <c r="N618" s="5"/>
      <c r="O618" s="5"/>
      <c r="P618" s="5"/>
      <c r="Q618" s="5"/>
      <c r="R618" s="9"/>
      <c r="S618" s="1" t="str">
        <f t="shared" si="128"/>
        <v/>
      </c>
      <c r="T618" s="1" t="str">
        <f t="shared" si="129"/>
        <v/>
      </c>
      <c r="U618" s="1" t="str">
        <f t="shared" si="130"/>
        <v/>
      </c>
      <c r="V618" s="1" t="str">
        <f t="shared" si="131"/>
        <v>SyndrRetard;</v>
      </c>
      <c r="W618" s="1" t="str">
        <f t="shared" si="132"/>
        <v>RetardPlusCerebAbnorm;</v>
      </c>
      <c r="X618" s="1" t="str">
        <f t="shared" si="133"/>
        <v/>
      </c>
      <c r="Y618" s="1" t="str">
        <f t="shared" si="134"/>
        <v/>
      </c>
      <c r="Z618" s="1" t="str">
        <f t="shared" si="135"/>
        <v/>
      </c>
      <c r="AA618" s="1" t="str">
        <f t="shared" si="136"/>
        <v/>
      </c>
      <c r="AB618" s="1" t="str">
        <f t="shared" si="137"/>
        <v/>
      </c>
      <c r="AC618" s="1" t="str">
        <f t="shared" si="138"/>
        <v>Gene:SEPSECS&amp;HGNC:30605&amp;OMIM:613009&amp;UserInfo:Pontocerebellar hypoplasia type 2D&amp;UserType:SyndrRetard;RetardPlusCerebAbnorm;</v>
      </c>
      <c r="AD618" s="1" t="str">
        <f t="shared" si="139"/>
        <v>SyndrRetard;RetardPlusCerebAbnorm;</v>
      </c>
    </row>
    <row r="619" spans="1:30" ht="12" customHeight="1" x14ac:dyDescent="0.2">
      <c r="A619" s="5" t="s">
        <v>1848</v>
      </c>
      <c r="B619" s="5"/>
      <c r="C619" s="5" t="s">
        <v>1849</v>
      </c>
      <c r="D619" s="6" t="str">
        <f t="shared" si="127"/>
        <v>Click HGNC</v>
      </c>
      <c r="E619" s="7">
        <v>614725</v>
      </c>
      <c r="F619" s="6" t="str">
        <f t="shared" si="126"/>
        <v>Click OMIM</v>
      </c>
      <c r="G619" s="7" t="s">
        <v>1850</v>
      </c>
      <c r="H619" s="5" t="s">
        <v>21</v>
      </c>
      <c r="I619" s="5"/>
      <c r="J619" s="5"/>
      <c r="K619" s="5"/>
      <c r="L619" s="8" t="s">
        <v>29</v>
      </c>
      <c r="M619" s="5"/>
      <c r="N619" s="8" t="s">
        <v>29</v>
      </c>
      <c r="O619" s="5"/>
      <c r="P619" s="5"/>
      <c r="Q619" s="5"/>
      <c r="R619" s="9"/>
      <c r="S619" s="1" t="str">
        <f t="shared" si="128"/>
        <v/>
      </c>
      <c r="T619" s="1" t="str">
        <f t="shared" si="129"/>
        <v/>
      </c>
      <c r="U619" s="1" t="str">
        <f t="shared" si="130"/>
        <v/>
      </c>
      <c r="V619" s="1" t="str">
        <f t="shared" si="131"/>
        <v>SyndrRetard;</v>
      </c>
      <c r="W619" s="1" t="str">
        <f t="shared" si="132"/>
        <v/>
      </c>
      <c r="X619" s="1" t="str">
        <f t="shared" si="133"/>
        <v>Encephalo;</v>
      </c>
      <c r="Y619" s="1" t="str">
        <f t="shared" si="134"/>
        <v/>
      </c>
      <c r="Z619" s="1" t="str">
        <f t="shared" si="135"/>
        <v/>
      </c>
      <c r="AA619" s="1" t="str">
        <f t="shared" si="136"/>
        <v/>
      </c>
      <c r="AB619" s="1" t="str">
        <f t="shared" si="137"/>
        <v/>
      </c>
      <c r="AC619" s="1" t="str">
        <f t="shared" si="138"/>
        <v>Gene:SERAC1&amp;HGNC:21061&amp;OMIM:614725&amp;UserInfo:3-methylglutaconic aciduria with deafness, encephalopathy, and Leigh-like syndrome&amp;UserType:SyndrRetard;Encephalo;</v>
      </c>
      <c r="AD619" s="1" t="str">
        <f t="shared" si="139"/>
        <v>SyndrRetard;Encephalo;</v>
      </c>
    </row>
    <row r="620" spans="1:30" ht="12" customHeight="1" x14ac:dyDescent="0.2">
      <c r="A620" s="5" t="s">
        <v>1851</v>
      </c>
      <c r="B620" s="5"/>
      <c r="C620" s="5" t="s">
        <v>1852</v>
      </c>
      <c r="D620" s="6" t="str">
        <f t="shared" si="127"/>
        <v>Click HGNC</v>
      </c>
      <c r="E620" s="7">
        <v>611060</v>
      </c>
      <c r="F620" s="6" t="str">
        <f t="shared" si="126"/>
        <v>Click OMIM</v>
      </c>
      <c r="G620" s="7" t="s">
        <v>1853</v>
      </c>
      <c r="H620" s="5" t="s">
        <v>283</v>
      </c>
      <c r="I620" s="5"/>
      <c r="J620" s="5"/>
      <c r="K620" s="5"/>
      <c r="L620" s="5" t="s">
        <v>22</v>
      </c>
      <c r="M620" s="5"/>
      <c r="N620" s="5"/>
      <c r="O620" s="5"/>
      <c r="P620" s="5"/>
      <c r="Q620" s="5"/>
      <c r="R620" s="9"/>
      <c r="S620" s="1" t="str">
        <f t="shared" si="128"/>
        <v/>
      </c>
      <c r="T620" s="1" t="str">
        <f t="shared" si="129"/>
        <v/>
      </c>
      <c r="U620" s="1" t="str">
        <f t="shared" si="130"/>
        <v/>
      </c>
      <c r="V620" s="1" t="str">
        <f t="shared" si="131"/>
        <v>SyndrRetard;</v>
      </c>
      <c r="W620" s="1" t="str">
        <f t="shared" si="132"/>
        <v/>
      </c>
      <c r="X620" s="1" t="str">
        <f t="shared" si="133"/>
        <v/>
      </c>
      <c r="Y620" s="1" t="str">
        <f t="shared" si="134"/>
        <v/>
      </c>
      <c r="Z620" s="1" t="str">
        <f t="shared" si="135"/>
        <v/>
      </c>
      <c r="AA620" s="1" t="str">
        <f t="shared" si="136"/>
        <v/>
      </c>
      <c r="AB620" s="1" t="str">
        <f t="shared" si="137"/>
        <v/>
      </c>
      <c r="AC620" s="1" t="str">
        <f t="shared" si="138"/>
        <v>Gene:SETBP1&amp;HGNC:15573&amp;OMIM:611060&amp;UserInfo:Mental retardation, autosomal dominant 29 ; Schinzel-Giedion midface retraction syndrome&amp;UserType:SyndrRetard;</v>
      </c>
      <c r="AD620" s="1" t="str">
        <f t="shared" si="139"/>
        <v>SyndrRetard;</v>
      </c>
    </row>
    <row r="621" spans="1:30" ht="12" customHeight="1" x14ac:dyDescent="0.2">
      <c r="A621" s="5" t="s">
        <v>1854</v>
      </c>
      <c r="B621" s="5"/>
      <c r="C621" s="5" t="s">
        <v>1855</v>
      </c>
      <c r="D621" s="6" t="str">
        <f t="shared" si="127"/>
        <v>Click HGNC</v>
      </c>
      <c r="E621" s="7">
        <v>612778</v>
      </c>
      <c r="F621" s="6" t="str">
        <f t="shared" si="126"/>
        <v>Click OMIM</v>
      </c>
      <c r="G621" s="7" t="s">
        <v>1856</v>
      </c>
      <c r="H621" s="5" t="s">
        <v>21</v>
      </c>
      <c r="I621" s="5"/>
      <c r="J621" s="5"/>
      <c r="K621" s="5" t="s">
        <v>22</v>
      </c>
      <c r="L621" s="5" t="s">
        <v>22</v>
      </c>
      <c r="M621" s="5"/>
      <c r="N621" s="5"/>
      <c r="O621" s="5"/>
      <c r="P621" s="5"/>
      <c r="Q621" s="5"/>
      <c r="R621" s="9"/>
      <c r="S621" s="1" t="str">
        <f t="shared" si="128"/>
        <v/>
      </c>
      <c r="T621" s="1" t="str">
        <f t="shared" si="129"/>
        <v/>
      </c>
      <c r="U621" s="1" t="str">
        <f t="shared" si="130"/>
        <v>NonSyndrRetard;</v>
      </c>
      <c r="V621" s="1" t="str">
        <f t="shared" si="131"/>
        <v>SyndrRetard;</v>
      </c>
      <c r="W621" s="1" t="str">
        <f t="shared" si="132"/>
        <v/>
      </c>
      <c r="X621" s="1" t="str">
        <f t="shared" si="133"/>
        <v/>
      </c>
      <c r="Y621" s="1" t="str">
        <f t="shared" si="134"/>
        <v/>
      </c>
      <c r="Z621" s="1" t="str">
        <f t="shared" si="135"/>
        <v/>
      </c>
      <c r="AA621" s="1" t="str">
        <f t="shared" si="136"/>
        <v/>
      </c>
      <c r="AB621" s="1" t="str">
        <f t="shared" si="137"/>
        <v/>
      </c>
      <c r="AC621" s="1" t="str">
        <f t="shared" si="138"/>
        <v>Gene:SETD2&amp;HGNC:18420&amp;OMIM:612778&amp;UserInfo:Luscan-Lumish syndrome&amp;UserType:NonSyndrRetard;SyndrRetard;</v>
      </c>
      <c r="AD621" s="1" t="str">
        <f t="shared" si="139"/>
        <v>NonSyndrRetard;SyndrRetard;</v>
      </c>
    </row>
    <row r="622" spans="1:30" ht="12" customHeight="1" x14ac:dyDescent="0.2">
      <c r="A622" s="5" t="s">
        <v>1857</v>
      </c>
      <c r="B622" s="5"/>
      <c r="C622" s="5" t="s">
        <v>1858</v>
      </c>
      <c r="D622" s="6" t="str">
        <f t="shared" si="127"/>
        <v>Click HGNC</v>
      </c>
      <c r="E622" s="7">
        <v>615743</v>
      </c>
      <c r="F622" s="6" t="str">
        <f t="shared" si="126"/>
        <v>Click OMIM</v>
      </c>
      <c r="G622" s="7" t="s">
        <v>1859</v>
      </c>
      <c r="H622" s="5" t="s">
        <v>283</v>
      </c>
      <c r="I622" s="5"/>
      <c r="J622" s="5"/>
      <c r="K622" s="5" t="s">
        <v>22</v>
      </c>
      <c r="L622" s="5" t="s">
        <v>22</v>
      </c>
      <c r="M622" s="5"/>
      <c r="N622" s="5"/>
      <c r="O622" s="5"/>
      <c r="P622" s="5"/>
      <c r="Q622" s="5"/>
      <c r="R622" s="9"/>
      <c r="S622" s="1" t="str">
        <f t="shared" si="128"/>
        <v/>
      </c>
      <c r="T622" s="1" t="str">
        <f t="shared" si="129"/>
        <v/>
      </c>
      <c r="U622" s="1" t="str">
        <f t="shared" si="130"/>
        <v>NonSyndrRetard;</v>
      </c>
      <c r="V622" s="1" t="str">
        <f t="shared" si="131"/>
        <v>SyndrRetard;</v>
      </c>
      <c r="W622" s="1" t="str">
        <f t="shared" si="132"/>
        <v/>
      </c>
      <c r="X622" s="1" t="str">
        <f t="shared" si="133"/>
        <v/>
      </c>
      <c r="Y622" s="1" t="str">
        <f t="shared" si="134"/>
        <v/>
      </c>
      <c r="Z622" s="1" t="str">
        <f t="shared" si="135"/>
        <v/>
      </c>
      <c r="AA622" s="1" t="str">
        <f t="shared" si="136"/>
        <v/>
      </c>
      <c r="AB622" s="1" t="str">
        <f t="shared" si="137"/>
        <v/>
      </c>
      <c r="AC622" s="1" t="str">
        <f t="shared" si="138"/>
        <v>Gene:SETD5&amp;HGNC:25566&amp;OMIM:615743&amp;UserInfo:Mental retardation, autosomal dominant 23&amp;UserType:NonSyndrRetard;SyndrRetard;</v>
      </c>
      <c r="AD622" s="1" t="str">
        <f t="shared" si="139"/>
        <v>NonSyndrRetard;SyndrRetard;</v>
      </c>
    </row>
    <row r="623" spans="1:30" ht="12" customHeight="1" x14ac:dyDescent="0.2">
      <c r="A623" s="5" t="s">
        <v>1860</v>
      </c>
      <c r="B623" s="5"/>
      <c r="C623" s="5" t="s">
        <v>1861</v>
      </c>
      <c r="D623" s="6" t="str">
        <f t="shared" si="127"/>
        <v>Click HGNC</v>
      </c>
      <c r="E623" s="7">
        <v>601516</v>
      </c>
      <c r="F623" s="6" t="str">
        <f t="shared" si="126"/>
        <v>Click OMIM</v>
      </c>
      <c r="G623" s="7" t="s">
        <v>20</v>
      </c>
      <c r="H623" s="5" t="s">
        <v>21</v>
      </c>
      <c r="I623" s="5"/>
      <c r="J623" s="5"/>
      <c r="K623" s="5"/>
      <c r="L623" s="5"/>
      <c r="M623" s="5"/>
      <c r="N623" s="5"/>
      <c r="O623" s="5"/>
      <c r="P623" s="5" t="s">
        <v>22</v>
      </c>
      <c r="Q623" s="5"/>
      <c r="R623" s="9"/>
      <c r="S623" s="1" t="str">
        <f t="shared" si="128"/>
        <v/>
      </c>
      <c r="T623" s="1" t="str">
        <f t="shared" si="129"/>
        <v/>
      </c>
      <c r="U623" s="1" t="str">
        <f t="shared" si="130"/>
        <v/>
      </c>
      <c r="V623" s="1" t="str">
        <f t="shared" si="131"/>
        <v/>
      </c>
      <c r="W623" s="1" t="str">
        <f t="shared" si="132"/>
        <v/>
      </c>
      <c r="X623" s="1" t="str">
        <f t="shared" si="133"/>
        <v/>
      </c>
      <c r="Y623" s="1" t="str">
        <f t="shared" si="134"/>
        <v/>
      </c>
      <c r="Z623" s="1" t="str">
        <f t="shared" si="135"/>
        <v>NonRetardButSyndr;</v>
      </c>
      <c r="AA623" s="1" t="str">
        <f t="shared" si="136"/>
        <v/>
      </c>
      <c r="AB623" s="1" t="str">
        <f t="shared" si="137"/>
        <v/>
      </c>
      <c r="AC623" s="1" t="str">
        <f t="shared" si="138"/>
        <v>Gene:SF1&amp;HGNC:12950&amp;OMIM:601516&amp;UserInfo:No OMIM phenotype&amp;UserType:NonRetardButSyndr;</v>
      </c>
      <c r="AD623" s="1" t="str">
        <f t="shared" si="139"/>
        <v>NonRetardButSyndr;</v>
      </c>
    </row>
    <row r="624" spans="1:30" ht="12" customHeight="1" x14ac:dyDescent="0.2">
      <c r="A624" s="5" t="s">
        <v>1862</v>
      </c>
      <c r="B624" s="5"/>
      <c r="C624" s="5" t="s">
        <v>1863</v>
      </c>
      <c r="D624" s="6" t="str">
        <f t="shared" si="127"/>
        <v>Click HGNC</v>
      </c>
      <c r="E624" s="7">
        <v>605270</v>
      </c>
      <c r="F624" s="6" t="str">
        <f t="shared" si="126"/>
        <v>Click OMIM</v>
      </c>
      <c r="G624" s="7" t="s">
        <v>1864</v>
      </c>
      <c r="H624" s="5" t="s">
        <v>21</v>
      </c>
      <c r="I624" s="5"/>
      <c r="J624" s="5"/>
      <c r="K624" s="8" t="s">
        <v>29</v>
      </c>
      <c r="L624" s="8" t="s">
        <v>29</v>
      </c>
      <c r="M624" s="5"/>
      <c r="N624" s="5"/>
      <c r="O624" s="5" t="s">
        <v>22</v>
      </c>
      <c r="P624" s="5"/>
      <c r="Q624" s="5"/>
      <c r="R624" s="9"/>
      <c r="S624" s="1" t="str">
        <f t="shared" si="128"/>
        <v/>
      </c>
      <c r="T624" s="1" t="str">
        <f t="shared" si="129"/>
        <v/>
      </c>
      <c r="U624" s="1" t="str">
        <f t="shared" si="130"/>
        <v>NonSyndrRetard;</v>
      </c>
      <c r="V624" s="1" t="str">
        <f t="shared" si="131"/>
        <v>SyndrRetard;</v>
      </c>
      <c r="W624" s="1" t="str">
        <f t="shared" si="132"/>
        <v/>
      </c>
      <c r="X624" s="1" t="str">
        <f t="shared" si="133"/>
        <v/>
      </c>
      <c r="Y624" s="1" t="str">
        <f t="shared" si="134"/>
        <v>Metabolism;</v>
      </c>
      <c r="Z624" s="1" t="str">
        <f t="shared" si="135"/>
        <v/>
      </c>
      <c r="AA624" s="1" t="str">
        <f t="shared" si="136"/>
        <v/>
      </c>
      <c r="AB624" s="1" t="str">
        <f t="shared" si="137"/>
        <v/>
      </c>
      <c r="AC624" s="1" t="str">
        <f t="shared" si="138"/>
        <v>Gene:SGSH&amp;HGNC:10818&amp;OMIM:605270&amp;UserInfo:Mucopolysaccharidosis type IIIA (Sanfilippo A)&amp;UserType:NonSyndrRetard;SyndrRetard;Metabolism;</v>
      </c>
      <c r="AD624" s="1" t="str">
        <f t="shared" si="139"/>
        <v>NonSyndrRetard;SyndrRetard;Metabolism;</v>
      </c>
    </row>
    <row r="625" spans="1:30" ht="12" customHeight="1" x14ac:dyDescent="0.2">
      <c r="A625" s="5" t="s">
        <v>1865</v>
      </c>
      <c r="B625" s="5"/>
      <c r="C625" s="5" t="s">
        <v>1866</v>
      </c>
      <c r="D625" s="6" t="str">
        <f t="shared" si="127"/>
        <v>Click HGNC</v>
      </c>
      <c r="E625" s="7">
        <v>603290</v>
      </c>
      <c r="F625" s="6" t="str">
        <f t="shared" si="126"/>
        <v>Click OMIM</v>
      </c>
      <c r="G625" s="7" t="s">
        <v>1867</v>
      </c>
      <c r="H625" s="5" t="s">
        <v>283</v>
      </c>
      <c r="I625" s="5"/>
      <c r="J625" s="5"/>
      <c r="K625" s="5" t="s">
        <v>22</v>
      </c>
      <c r="L625" s="5"/>
      <c r="M625" s="5"/>
      <c r="N625" s="5"/>
      <c r="O625" s="5"/>
      <c r="P625" s="5"/>
      <c r="Q625" s="5"/>
      <c r="R625" s="9"/>
      <c r="S625" s="1" t="str">
        <f t="shared" si="128"/>
        <v/>
      </c>
      <c r="T625" s="1" t="str">
        <f t="shared" si="129"/>
        <v/>
      </c>
      <c r="U625" s="1" t="str">
        <f t="shared" si="130"/>
        <v>NonSyndrRetard;</v>
      </c>
      <c r="V625" s="1" t="str">
        <f t="shared" si="131"/>
        <v/>
      </c>
      <c r="W625" s="1" t="str">
        <f t="shared" si="132"/>
        <v/>
      </c>
      <c r="X625" s="1" t="str">
        <f t="shared" si="133"/>
        <v/>
      </c>
      <c r="Y625" s="1" t="str">
        <f t="shared" si="134"/>
        <v/>
      </c>
      <c r="Z625" s="1" t="str">
        <f t="shared" si="135"/>
        <v/>
      </c>
      <c r="AA625" s="1" t="str">
        <f t="shared" si="136"/>
        <v/>
      </c>
      <c r="AB625" s="1" t="str">
        <f t="shared" si="137"/>
        <v/>
      </c>
      <c r="AC625" s="1" t="str">
        <f t="shared" si="138"/>
        <v>Gene:SHANK2&amp;HGNC:14295&amp;OMIM:603290&amp;UserInfo:Autism susceptibility 17&amp;UserType:NonSyndrRetard;</v>
      </c>
      <c r="AD625" s="1" t="str">
        <f t="shared" si="139"/>
        <v>NonSyndrRetard;</v>
      </c>
    </row>
    <row r="626" spans="1:30" ht="12" customHeight="1" x14ac:dyDescent="0.2">
      <c r="A626" s="5" t="s">
        <v>1868</v>
      </c>
      <c r="B626" s="5"/>
      <c r="C626" s="5" t="s">
        <v>1869</v>
      </c>
      <c r="D626" s="6" t="str">
        <f t="shared" si="127"/>
        <v>Click HGNC</v>
      </c>
      <c r="E626" s="7">
        <v>606230</v>
      </c>
      <c r="F626" s="6" t="str">
        <f t="shared" si="126"/>
        <v>Click OMIM</v>
      </c>
      <c r="G626" s="7" t="s">
        <v>1870</v>
      </c>
      <c r="H626" s="5" t="s">
        <v>283</v>
      </c>
      <c r="I626" s="5"/>
      <c r="J626" s="5"/>
      <c r="K626" s="5" t="s">
        <v>22</v>
      </c>
      <c r="L626" s="5"/>
      <c r="M626" s="5"/>
      <c r="N626" s="5"/>
      <c r="O626" s="5"/>
      <c r="P626" s="5"/>
      <c r="Q626" s="5"/>
      <c r="R626" s="9"/>
      <c r="S626" s="1" t="str">
        <f t="shared" si="128"/>
        <v/>
      </c>
      <c r="T626" s="1" t="str">
        <f t="shared" si="129"/>
        <v/>
      </c>
      <c r="U626" s="1" t="str">
        <f t="shared" si="130"/>
        <v>NonSyndrRetard;</v>
      </c>
      <c r="V626" s="1" t="str">
        <f t="shared" si="131"/>
        <v/>
      </c>
      <c r="W626" s="1" t="str">
        <f t="shared" si="132"/>
        <v/>
      </c>
      <c r="X626" s="1" t="str">
        <f t="shared" si="133"/>
        <v/>
      </c>
      <c r="Y626" s="1" t="str">
        <f t="shared" si="134"/>
        <v/>
      </c>
      <c r="Z626" s="1" t="str">
        <f t="shared" si="135"/>
        <v/>
      </c>
      <c r="AA626" s="1" t="str">
        <f t="shared" si="136"/>
        <v/>
      </c>
      <c r="AB626" s="1" t="str">
        <f t="shared" si="137"/>
        <v/>
      </c>
      <c r="AC626" s="1" t="str">
        <f t="shared" si="138"/>
        <v>Gene:SHANK3&amp;HGNC:14294&amp;OMIM:606230&amp;UserInfo:Phelan-McDermid syndrome ; Schizophrenia 15&amp;UserType:NonSyndrRetard;</v>
      </c>
      <c r="AD626" s="1" t="str">
        <f t="shared" si="139"/>
        <v>NonSyndrRetard;</v>
      </c>
    </row>
    <row r="627" spans="1:30" ht="12" customHeight="1" x14ac:dyDescent="0.2">
      <c r="A627" s="5" t="s">
        <v>1871</v>
      </c>
      <c r="B627" s="5"/>
      <c r="C627" s="5" t="s">
        <v>1872</v>
      </c>
      <c r="D627" s="6" t="str">
        <f t="shared" si="127"/>
        <v>Click HGNC</v>
      </c>
      <c r="E627" s="7">
        <v>600725</v>
      </c>
      <c r="F627" s="6" t="str">
        <f t="shared" si="126"/>
        <v>Click OMIM</v>
      </c>
      <c r="G627" s="7" t="s">
        <v>1873</v>
      </c>
      <c r="H627" s="5" t="s">
        <v>21</v>
      </c>
      <c r="I627" s="5"/>
      <c r="J627" s="5"/>
      <c r="K627" s="5"/>
      <c r="L627" s="5" t="s">
        <v>22</v>
      </c>
      <c r="M627" s="5" t="s">
        <v>22</v>
      </c>
      <c r="N627" s="5"/>
      <c r="O627" s="5"/>
      <c r="P627" s="5" t="s">
        <v>22</v>
      </c>
      <c r="Q627" s="5"/>
      <c r="R627" s="9"/>
      <c r="S627" s="1" t="str">
        <f t="shared" si="128"/>
        <v/>
      </c>
      <c r="T627" s="1" t="str">
        <f t="shared" si="129"/>
        <v/>
      </c>
      <c r="U627" s="1" t="str">
        <f t="shared" si="130"/>
        <v/>
      </c>
      <c r="V627" s="1" t="str">
        <f t="shared" si="131"/>
        <v>SyndrRetard;</v>
      </c>
      <c r="W627" s="1" t="str">
        <f t="shared" si="132"/>
        <v>RetardPlusCerebAbnorm;</v>
      </c>
      <c r="X627" s="1" t="str">
        <f t="shared" si="133"/>
        <v/>
      </c>
      <c r="Y627" s="1" t="str">
        <f t="shared" si="134"/>
        <v/>
      </c>
      <c r="Z627" s="1" t="str">
        <f t="shared" si="135"/>
        <v>NonRetardButSyndr;</v>
      </c>
      <c r="AA627" s="1" t="str">
        <f t="shared" si="136"/>
        <v/>
      </c>
      <c r="AB627" s="1" t="str">
        <f t="shared" si="137"/>
        <v/>
      </c>
      <c r="AC627" s="1" t="str">
        <f t="shared" si="138"/>
        <v>Gene:SHH&amp;HGNC:10848&amp;OMIM:600725&amp;UserInfo:Holoprosencephaly 3 ; Microphthalmia with coloboma 5 ; Schizencephaly ; Single median maxillary central incisor&amp;UserType:SyndrRetard;RetardPlusCerebAbnorm;NonRetardButSyndr;</v>
      </c>
      <c r="AD627" s="1" t="str">
        <f t="shared" si="139"/>
        <v>SyndrRetard;RetardPlusCerebAbnorm;NonRetardButSyndr;</v>
      </c>
    </row>
    <row r="628" spans="1:30" ht="12" customHeight="1" x14ac:dyDescent="0.2">
      <c r="A628" s="5" t="s">
        <v>1874</v>
      </c>
      <c r="B628" s="5"/>
      <c r="C628" s="5" t="s">
        <v>1875</v>
      </c>
      <c r="D628" s="6" t="str">
        <f t="shared" si="127"/>
        <v>Click HGNC</v>
      </c>
      <c r="E628" s="7">
        <v>602775</v>
      </c>
      <c r="F628" s="6" t="str">
        <f t="shared" si="126"/>
        <v>Click OMIM</v>
      </c>
      <c r="G628" s="7" t="s">
        <v>1876</v>
      </c>
      <c r="H628" s="5" t="s">
        <v>21</v>
      </c>
      <c r="I628" s="5"/>
      <c r="J628" s="5"/>
      <c r="K628" s="5"/>
      <c r="L628" s="5" t="s">
        <v>22</v>
      </c>
      <c r="M628" s="5"/>
      <c r="N628" s="5"/>
      <c r="O628" s="5"/>
      <c r="P628" s="5"/>
      <c r="Q628" s="5"/>
      <c r="R628" s="9"/>
      <c r="S628" s="1" t="str">
        <f t="shared" si="128"/>
        <v/>
      </c>
      <c r="T628" s="1" t="str">
        <f t="shared" si="129"/>
        <v/>
      </c>
      <c r="U628" s="1" t="str">
        <f t="shared" si="130"/>
        <v/>
      </c>
      <c r="V628" s="1" t="str">
        <f t="shared" si="131"/>
        <v>SyndrRetard;</v>
      </c>
      <c r="W628" s="1" t="str">
        <f t="shared" si="132"/>
        <v/>
      </c>
      <c r="X628" s="1" t="str">
        <f t="shared" si="133"/>
        <v/>
      </c>
      <c r="Y628" s="1" t="str">
        <f t="shared" si="134"/>
        <v/>
      </c>
      <c r="Z628" s="1" t="str">
        <f t="shared" si="135"/>
        <v/>
      </c>
      <c r="AA628" s="1" t="str">
        <f t="shared" si="136"/>
        <v/>
      </c>
      <c r="AB628" s="1" t="str">
        <f t="shared" si="137"/>
        <v/>
      </c>
      <c r="AC628" s="1" t="str">
        <f t="shared" si="138"/>
        <v>Gene:SHOC2&amp;HGNC:15454&amp;OMIM:602775&amp;UserInfo:Noonan-like syndrome with loose anagen hair&amp;UserType:SyndrRetard;</v>
      </c>
      <c r="AD628" s="1" t="str">
        <f t="shared" si="139"/>
        <v>SyndrRetard;</v>
      </c>
    </row>
    <row r="629" spans="1:30" ht="12" customHeight="1" x14ac:dyDescent="0.2">
      <c r="A629" s="5" t="s">
        <v>1877</v>
      </c>
      <c r="B629" s="5"/>
      <c r="C629" s="5" t="s">
        <v>1878</v>
      </c>
      <c r="D629" s="6" t="str">
        <f t="shared" si="127"/>
        <v>Click HGNC</v>
      </c>
      <c r="E629" s="7">
        <v>300579</v>
      </c>
      <c r="F629" s="6" t="str">
        <f t="shared" si="126"/>
        <v>Click OMIM</v>
      </c>
      <c r="G629" s="7" t="s">
        <v>1879</v>
      </c>
      <c r="H629" s="5" t="s">
        <v>21</v>
      </c>
      <c r="I629" s="5"/>
      <c r="J629" s="5"/>
      <c r="K629" s="5" t="s">
        <v>22</v>
      </c>
      <c r="L629" s="5" t="s">
        <v>22</v>
      </c>
      <c r="M629" s="5"/>
      <c r="N629" s="5"/>
      <c r="O629" s="5"/>
      <c r="P629" s="5"/>
      <c r="Q629" s="5"/>
      <c r="R629" s="9"/>
      <c r="S629" s="1" t="str">
        <f t="shared" si="128"/>
        <v/>
      </c>
      <c r="T629" s="1" t="str">
        <f t="shared" si="129"/>
        <v/>
      </c>
      <c r="U629" s="1" t="str">
        <f t="shared" si="130"/>
        <v>NonSyndrRetard;</v>
      </c>
      <c r="V629" s="1" t="str">
        <f t="shared" si="131"/>
        <v>SyndrRetard;</v>
      </c>
      <c r="W629" s="1" t="str">
        <f t="shared" si="132"/>
        <v/>
      </c>
      <c r="X629" s="1" t="str">
        <f t="shared" si="133"/>
        <v/>
      </c>
      <c r="Y629" s="1" t="str">
        <f t="shared" si="134"/>
        <v/>
      </c>
      <c r="Z629" s="1" t="str">
        <f t="shared" si="135"/>
        <v/>
      </c>
      <c r="AA629" s="1" t="str">
        <f t="shared" si="136"/>
        <v/>
      </c>
      <c r="AB629" s="1" t="str">
        <f t="shared" si="137"/>
        <v/>
      </c>
      <c r="AC629" s="1" t="str">
        <f t="shared" si="138"/>
        <v>Gene:SHROOM4&amp;HGNC:29215&amp;OMIM:300579&amp;UserInfo:?Stocco dos Santos X-linked mental retardation syndrome&amp;UserType:NonSyndrRetard;SyndrRetard;</v>
      </c>
      <c r="AD629" s="1" t="str">
        <f t="shared" si="139"/>
        <v>NonSyndrRetard;SyndrRetard;</v>
      </c>
    </row>
    <row r="630" spans="1:30" ht="12" customHeight="1" x14ac:dyDescent="0.2">
      <c r="A630" s="5" t="s">
        <v>1880</v>
      </c>
      <c r="B630" s="5"/>
      <c r="C630" s="5" t="s">
        <v>1881</v>
      </c>
      <c r="D630" s="6" t="str">
        <f t="shared" si="127"/>
        <v>Click HGNC</v>
      </c>
      <c r="E630" s="7">
        <v>608005</v>
      </c>
      <c r="F630" s="6" t="str">
        <f t="shared" si="126"/>
        <v>Click OMIM</v>
      </c>
      <c r="G630" s="7" t="s">
        <v>1882</v>
      </c>
      <c r="H630" s="5" t="s">
        <v>21</v>
      </c>
      <c r="I630" s="5"/>
      <c r="J630" s="5"/>
      <c r="K630" s="5"/>
      <c r="L630" s="5" t="s">
        <v>22</v>
      </c>
      <c r="M630" s="5"/>
      <c r="N630" s="5"/>
      <c r="O630" s="5"/>
      <c r="P630" s="5"/>
      <c r="Q630" s="5"/>
      <c r="R630" s="9" t="s">
        <v>22</v>
      </c>
      <c r="S630" s="1" t="str">
        <f t="shared" si="128"/>
        <v/>
      </c>
      <c r="T630" s="1" t="str">
        <f t="shared" si="129"/>
        <v/>
      </c>
      <c r="U630" s="1" t="str">
        <f t="shared" si="130"/>
        <v/>
      </c>
      <c r="V630" s="1" t="str">
        <f t="shared" si="131"/>
        <v>SyndrRetard;</v>
      </c>
      <c r="W630" s="1" t="str">
        <f t="shared" si="132"/>
        <v/>
      </c>
      <c r="X630" s="1" t="str">
        <f t="shared" si="133"/>
        <v/>
      </c>
      <c r="Y630" s="1" t="str">
        <f t="shared" si="134"/>
        <v/>
      </c>
      <c r="Z630" s="1" t="str">
        <f t="shared" si="135"/>
        <v/>
      </c>
      <c r="AA630" s="1" t="str">
        <f t="shared" si="136"/>
        <v/>
      </c>
      <c r="AB630" s="1" t="str">
        <f t="shared" si="137"/>
        <v>Neuro;</v>
      </c>
      <c r="AC630" s="1" t="str">
        <f t="shared" si="138"/>
        <v>Gene:SIL1&amp;HGNC:24624&amp;OMIM:608005&amp;UserInfo:Marinesco-Sjogren syndrome&amp;UserType:SyndrRetard;Neuro;</v>
      </c>
      <c r="AD630" s="1" t="str">
        <f t="shared" si="139"/>
        <v>SyndrRetard;Neuro;</v>
      </c>
    </row>
    <row r="631" spans="1:30" ht="12" customHeight="1" x14ac:dyDescent="0.2">
      <c r="A631" s="5" t="s">
        <v>1883</v>
      </c>
      <c r="B631" s="5"/>
      <c r="C631" s="5" t="s">
        <v>1884</v>
      </c>
      <c r="D631" s="6" t="str">
        <f t="shared" si="127"/>
        <v>Click HGNC</v>
      </c>
      <c r="E631" s="7">
        <v>607776</v>
      </c>
      <c r="F631" s="6" t="str">
        <f t="shared" si="126"/>
        <v>Click OMIM</v>
      </c>
      <c r="G631" s="7" t="s">
        <v>1885</v>
      </c>
      <c r="H631" s="5" t="s">
        <v>21</v>
      </c>
      <c r="I631" s="5"/>
      <c r="J631" s="5"/>
      <c r="K631" s="5"/>
      <c r="L631" s="5"/>
      <c r="M631" s="5"/>
      <c r="N631" s="5"/>
      <c r="O631" s="5"/>
      <c r="P631" s="5"/>
      <c r="Q631" s="5"/>
      <c r="R631" s="9"/>
      <c r="S631" s="1" t="str">
        <f t="shared" si="128"/>
        <v/>
      </c>
      <c r="T631" s="1" t="str">
        <f t="shared" si="129"/>
        <v/>
      </c>
      <c r="U631" s="1" t="str">
        <f t="shared" si="130"/>
        <v/>
      </c>
      <c r="V631" s="1" t="str">
        <f t="shared" si="131"/>
        <v/>
      </c>
      <c r="W631" s="1" t="str">
        <f t="shared" si="132"/>
        <v/>
      </c>
      <c r="X631" s="1" t="str">
        <f t="shared" si="133"/>
        <v/>
      </c>
      <c r="Y631" s="1" t="str">
        <f t="shared" si="134"/>
        <v/>
      </c>
      <c r="Z631" s="1" t="str">
        <f t="shared" si="135"/>
        <v/>
      </c>
      <c r="AA631" s="1" t="str">
        <f t="shared" si="136"/>
        <v/>
      </c>
      <c r="AB631" s="1" t="str">
        <f t="shared" si="137"/>
        <v/>
      </c>
      <c r="AC631" s="1" t="str">
        <f t="shared" si="138"/>
        <v>Gene:SIN3A&amp;HGNC:19353&amp;OMIM:607776&amp;UserInfo:Witteveen-Kolk syndrome&amp;UserType:</v>
      </c>
      <c r="AD631" s="1" t="str">
        <f t="shared" si="139"/>
        <v/>
      </c>
    </row>
    <row r="632" spans="1:30" ht="12" customHeight="1" x14ac:dyDescent="0.2">
      <c r="A632" s="5" t="s">
        <v>1886</v>
      </c>
      <c r="B632" s="5"/>
      <c r="C632" s="5" t="s">
        <v>1887</v>
      </c>
      <c r="D632" s="6" t="str">
        <f t="shared" si="127"/>
        <v>Click HGNC</v>
      </c>
      <c r="E632" s="7">
        <v>603714</v>
      </c>
      <c r="F632" s="6" t="str">
        <f t="shared" si="126"/>
        <v>Click OMIM</v>
      </c>
      <c r="G632" s="7" t="s">
        <v>1888</v>
      </c>
      <c r="H632" s="5" t="s">
        <v>21</v>
      </c>
      <c r="I632" s="5"/>
      <c r="J632" s="5"/>
      <c r="K632" s="5" t="s">
        <v>22</v>
      </c>
      <c r="L632" s="5" t="s">
        <v>22</v>
      </c>
      <c r="M632" s="5"/>
      <c r="N632" s="5"/>
      <c r="O632" s="5"/>
      <c r="P632" s="5"/>
      <c r="Q632" s="5"/>
      <c r="R632" s="9"/>
      <c r="S632" s="1" t="str">
        <f t="shared" si="128"/>
        <v/>
      </c>
      <c r="T632" s="1" t="str">
        <f t="shared" si="129"/>
        <v/>
      </c>
      <c r="U632" s="1" t="str">
        <f t="shared" si="130"/>
        <v>NonSyndrRetard;</v>
      </c>
      <c r="V632" s="1" t="str">
        <f t="shared" si="131"/>
        <v>SyndrRetard;</v>
      </c>
      <c r="W632" s="1" t="str">
        <f t="shared" si="132"/>
        <v/>
      </c>
      <c r="X632" s="1" t="str">
        <f t="shared" si="133"/>
        <v/>
      </c>
      <c r="Y632" s="1" t="str">
        <f t="shared" si="134"/>
        <v/>
      </c>
      <c r="Z632" s="1" t="str">
        <f t="shared" si="135"/>
        <v/>
      </c>
      <c r="AA632" s="1" t="str">
        <f t="shared" si="136"/>
        <v/>
      </c>
      <c r="AB632" s="1" t="str">
        <f t="shared" si="137"/>
        <v/>
      </c>
      <c r="AC632" s="1" t="str">
        <f t="shared" si="138"/>
        <v>Gene:SIX3&amp;HGNC:10889&amp;OMIM:603714&amp;UserInfo:Holoprosencephaly 2 ; Schizencephaly&amp;UserType:NonSyndrRetard;SyndrRetard;</v>
      </c>
      <c r="AD632" s="1" t="str">
        <f t="shared" si="139"/>
        <v>NonSyndrRetard;SyndrRetard;</v>
      </c>
    </row>
    <row r="633" spans="1:30" ht="12" customHeight="1" x14ac:dyDescent="0.2">
      <c r="A633" s="5" t="s">
        <v>1889</v>
      </c>
      <c r="B633" s="5"/>
      <c r="C633" s="5" t="s">
        <v>1890</v>
      </c>
      <c r="D633" s="6" t="str">
        <f t="shared" si="127"/>
        <v>Click HGNC</v>
      </c>
      <c r="E633" s="7">
        <v>164780</v>
      </c>
      <c r="F633" s="6" t="str">
        <f t="shared" ref="F633:F695" si="140">IF(ISERROR(E633),"",HYPERLINK(CONCATENATE("https://omim.org/entry/",E633),"Click OMIM"))</f>
        <v>Click OMIM</v>
      </c>
      <c r="G633" s="7" t="s">
        <v>1891</v>
      </c>
      <c r="H633" s="5" t="s">
        <v>21</v>
      </c>
      <c r="I633" s="5"/>
      <c r="J633" s="5"/>
      <c r="K633" s="5" t="s">
        <v>22</v>
      </c>
      <c r="L633" s="5"/>
      <c r="M633" s="5"/>
      <c r="N633" s="5"/>
      <c r="O633" s="5"/>
      <c r="P633" s="5"/>
      <c r="Q633" s="5"/>
      <c r="R633" s="9"/>
      <c r="S633" s="1" t="str">
        <f t="shared" si="128"/>
        <v/>
      </c>
      <c r="T633" s="1" t="str">
        <f t="shared" si="129"/>
        <v/>
      </c>
      <c r="U633" s="1" t="str">
        <f t="shared" si="130"/>
        <v>NonSyndrRetard;</v>
      </c>
      <c r="V633" s="1" t="str">
        <f t="shared" si="131"/>
        <v/>
      </c>
      <c r="W633" s="1" t="str">
        <f t="shared" si="132"/>
        <v/>
      </c>
      <c r="X633" s="1" t="str">
        <f t="shared" si="133"/>
        <v/>
      </c>
      <c r="Y633" s="1" t="str">
        <f t="shared" si="134"/>
        <v/>
      </c>
      <c r="Z633" s="1" t="str">
        <f t="shared" si="135"/>
        <v/>
      </c>
      <c r="AA633" s="1" t="str">
        <f t="shared" si="136"/>
        <v/>
      </c>
      <c r="AB633" s="1" t="str">
        <f t="shared" si="137"/>
        <v/>
      </c>
      <c r="AC633" s="1" t="str">
        <f t="shared" si="138"/>
        <v>Gene:SKI&amp;HGNC:10896&amp;OMIM:164780&amp;UserInfo:Shprintzen-Goldberg syndrome&amp;UserType:NonSyndrRetard;</v>
      </c>
      <c r="AD633" s="1" t="str">
        <f t="shared" si="139"/>
        <v>NonSyndrRetard;</v>
      </c>
    </row>
    <row r="634" spans="1:30" ht="12" customHeight="1" x14ac:dyDescent="0.2">
      <c r="A634" s="5" t="s">
        <v>1892</v>
      </c>
      <c r="B634" s="5"/>
      <c r="C634" s="5" t="s">
        <v>1893</v>
      </c>
      <c r="D634" s="6" t="str">
        <f t="shared" si="127"/>
        <v>Click HGNC</v>
      </c>
      <c r="E634" s="7">
        <v>604878</v>
      </c>
      <c r="F634" s="6" t="str">
        <f t="shared" si="140"/>
        <v>Click OMIM</v>
      </c>
      <c r="G634" s="7" t="s">
        <v>1894</v>
      </c>
      <c r="H634" s="5" t="s">
        <v>21</v>
      </c>
      <c r="I634" s="5"/>
      <c r="J634" s="5"/>
      <c r="K634" s="5"/>
      <c r="L634" s="5" t="s">
        <v>22</v>
      </c>
      <c r="M634" s="5" t="s">
        <v>22</v>
      </c>
      <c r="N634" s="5"/>
      <c r="O634" s="5"/>
      <c r="P634" s="5"/>
      <c r="Q634" s="5"/>
      <c r="R634" s="9" t="s">
        <v>22</v>
      </c>
      <c r="S634" s="1" t="str">
        <f t="shared" si="128"/>
        <v/>
      </c>
      <c r="T634" s="1" t="str">
        <f t="shared" si="129"/>
        <v/>
      </c>
      <c r="U634" s="1" t="str">
        <f t="shared" si="130"/>
        <v/>
      </c>
      <c r="V634" s="1" t="str">
        <f t="shared" si="131"/>
        <v>SyndrRetard;</v>
      </c>
      <c r="W634" s="1" t="str">
        <f t="shared" si="132"/>
        <v>RetardPlusCerebAbnorm;</v>
      </c>
      <c r="X634" s="1" t="str">
        <f t="shared" si="133"/>
        <v/>
      </c>
      <c r="Y634" s="1" t="str">
        <f t="shared" si="134"/>
        <v/>
      </c>
      <c r="Z634" s="1" t="str">
        <f t="shared" si="135"/>
        <v/>
      </c>
      <c r="AA634" s="1" t="str">
        <f t="shared" si="136"/>
        <v/>
      </c>
      <c r="AB634" s="1" t="str">
        <f t="shared" si="137"/>
        <v>Neuro;</v>
      </c>
      <c r="AC634" s="1" t="str">
        <f t="shared" si="138"/>
        <v>Gene:SLC12A6&amp;HGNC:10914&amp;OMIM:604878&amp;UserInfo:Agenesis of the corpus callosum with peripheral neuropathy&amp;UserType:SyndrRetard;RetardPlusCerebAbnorm;Neuro;</v>
      </c>
      <c r="AD634" s="1" t="str">
        <f t="shared" si="139"/>
        <v>SyndrRetard;RetardPlusCerebAbnorm;Neuro;</v>
      </c>
    </row>
    <row r="635" spans="1:30" ht="12" customHeight="1" x14ac:dyDescent="0.2">
      <c r="A635" s="5" t="s">
        <v>1895</v>
      </c>
      <c r="B635" s="5"/>
      <c r="C635" s="5" t="s">
        <v>1896</v>
      </c>
      <c r="D635" s="6" t="str">
        <f t="shared" si="127"/>
        <v>Click HGNC</v>
      </c>
      <c r="E635" s="7">
        <v>300095</v>
      </c>
      <c r="F635" s="6" t="str">
        <f t="shared" si="140"/>
        <v>Click OMIM</v>
      </c>
      <c r="G635" s="7" t="s">
        <v>1897</v>
      </c>
      <c r="H635" s="5" t="s">
        <v>21</v>
      </c>
      <c r="I635" s="5"/>
      <c r="J635" s="5"/>
      <c r="K635" s="5" t="s">
        <v>22</v>
      </c>
      <c r="L635" s="5" t="s">
        <v>22</v>
      </c>
      <c r="M635" s="5"/>
      <c r="N635" s="5"/>
      <c r="O635" s="5" t="s">
        <v>22</v>
      </c>
      <c r="P635" s="5"/>
      <c r="Q635" s="5"/>
      <c r="R635" s="9"/>
      <c r="S635" s="1" t="str">
        <f t="shared" si="128"/>
        <v/>
      </c>
      <c r="T635" s="1" t="str">
        <f t="shared" si="129"/>
        <v/>
      </c>
      <c r="U635" s="1" t="str">
        <f t="shared" si="130"/>
        <v>NonSyndrRetard;</v>
      </c>
      <c r="V635" s="1" t="str">
        <f t="shared" si="131"/>
        <v>SyndrRetard;</v>
      </c>
      <c r="W635" s="1" t="str">
        <f t="shared" si="132"/>
        <v/>
      </c>
      <c r="X635" s="1" t="str">
        <f t="shared" si="133"/>
        <v/>
      </c>
      <c r="Y635" s="1" t="str">
        <f t="shared" si="134"/>
        <v>Metabolism;</v>
      </c>
      <c r="Z635" s="1" t="str">
        <f t="shared" si="135"/>
        <v/>
      </c>
      <c r="AA635" s="1" t="str">
        <f t="shared" si="136"/>
        <v/>
      </c>
      <c r="AB635" s="1" t="str">
        <f t="shared" si="137"/>
        <v/>
      </c>
      <c r="AC635" s="1" t="str">
        <f t="shared" si="138"/>
        <v>Gene:SLC16A2&amp;HGNC:10923&amp;OMIM:300095&amp;UserInfo:Allan-Herndon-Dudley syndrome&amp;UserType:NonSyndrRetard;SyndrRetard;Metabolism;</v>
      </c>
      <c r="AD635" s="1" t="str">
        <f t="shared" si="139"/>
        <v>NonSyndrRetard;SyndrRetard;Metabolism;</v>
      </c>
    </row>
    <row r="636" spans="1:30" ht="12" customHeight="1" x14ac:dyDescent="0.2">
      <c r="A636" s="5" t="s">
        <v>1898</v>
      </c>
      <c r="B636" s="5"/>
      <c r="C636" s="5" t="s">
        <v>1899</v>
      </c>
      <c r="D636" s="6" t="str">
        <f t="shared" si="127"/>
        <v>Click HGNC</v>
      </c>
      <c r="E636" s="7">
        <v>604322</v>
      </c>
      <c r="F636" s="6" t="str">
        <f t="shared" si="140"/>
        <v>Click OMIM</v>
      </c>
      <c r="G636" s="7" t="s">
        <v>1900</v>
      </c>
      <c r="H636" s="5" t="s">
        <v>21</v>
      </c>
      <c r="I636" s="5"/>
      <c r="J636" s="5"/>
      <c r="K636" s="8" t="s">
        <v>29</v>
      </c>
      <c r="L636" s="8" t="s">
        <v>29</v>
      </c>
      <c r="M636" s="5"/>
      <c r="N636" s="8" t="s">
        <v>29</v>
      </c>
      <c r="O636" s="5" t="s">
        <v>22</v>
      </c>
      <c r="P636" s="5"/>
      <c r="Q636" s="5"/>
      <c r="R636" s="9"/>
      <c r="S636" s="1" t="str">
        <f t="shared" si="128"/>
        <v/>
      </c>
      <c r="T636" s="1" t="str">
        <f t="shared" si="129"/>
        <v/>
      </c>
      <c r="U636" s="1" t="str">
        <f t="shared" si="130"/>
        <v>NonSyndrRetard;</v>
      </c>
      <c r="V636" s="1" t="str">
        <f t="shared" si="131"/>
        <v>SyndrRetard;</v>
      </c>
      <c r="W636" s="1" t="str">
        <f t="shared" si="132"/>
        <v/>
      </c>
      <c r="X636" s="1" t="str">
        <f t="shared" si="133"/>
        <v>Encephalo;</v>
      </c>
      <c r="Y636" s="1" t="str">
        <f t="shared" si="134"/>
        <v>Metabolism;</v>
      </c>
      <c r="Z636" s="1" t="str">
        <f t="shared" si="135"/>
        <v/>
      </c>
      <c r="AA636" s="1" t="str">
        <f t="shared" si="136"/>
        <v/>
      </c>
      <c r="AB636" s="1" t="str">
        <f t="shared" si="137"/>
        <v/>
      </c>
      <c r="AC636" s="1" t="str">
        <f t="shared" si="138"/>
        <v>Gene:SLC17A5&amp;HGNC:10933&amp;OMIM:604322&amp;UserInfo:Salla disease ; Sialic acid storage disorder, infantile&amp;UserType:NonSyndrRetard;SyndrRetard;Encephalo;Metabolism;</v>
      </c>
      <c r="AD636" s="1" t="str">
        <f t="shared" si="139"/>
        <v>NonSyndrRetard;SyndrRetard;Encephalo;Metabolism;</v>
      </c>
    </row>
    <row r="637" spans="1:30" ht="12" customHeight="1" x14ac:dyDescent="0.2">
      <c r="A637" s="5" t="s">
        <v>1901</v>
      </c>
      <c r="B637" s="5"/>
      <c r="C637" s="5" t="s">
        <v>1902</v>
      </c>
      <c r="D637" s="6" t="str">
        <f t="shared" si="127"/>
        <v>Click HGNC</v>
      </c>
      <c r="E637" s="7">
        <v>606152</v>
      </c>
      <c r="F637" s="6" t="str">
        <f t="shared" si="140"/>
        <v>Click OMIM</v>
      </c>
      <c r="G637" s="7" t="s">
        <v>1903</v>
      </c>
      <c r="H637" s="5" t="s">
        <v>211</v>
      </c>
      <c r="I637" s="5"/>
      <c r="J637" s="5"/>
      <c r="K637" s="8" t="s">
        <v>29</v>
      </c>
      <c r="L637" s="5"/>
      <c r="M637" s="5"/>
      <c r="N637" s="8" t="s">
        <v>29</v>
      </c>
      <c r="O637" s="5" t="s">
        <v>22</v>
      </c>
      <c r="P637" s="5"/>
      <c r="Q637" s="5"/>
      <c r="R637" s="10" t="s">
        <v>29</v>
      </c>
      <c r="S637" s="1" t="str">
        <f t="shared" si="128"/>
        <v/>
      </c>
      <c r="T637" s="1" t="str">
        <f t="shared" si="129"/>
        <v/>
      </c>
      <c r="U637" s="1" t="str">
        <f t="shared" si="130"/>
        <v>NonSyndrRetard;</v>
      </c>
      <c r="V637" s="1" t="str">
        <f t="shared" si="131"/>
        <v/>
      </c>
      <c r="W637" s="1" t="str">
        <f t="shared" si="132"/>
        <v/>
      </c>
      <c r="X637" s="1" t="str">
        <f t="shared" si="133"/>
        <v>Encephalo;</v>
      </c>
      <c r="Y637" s="1" t="str">
        <f t="shared" si="134"/>
        <v>Metabolism;</v>
      </c>
      <c r="Z637" s="1" t="str">
        <f t="shared" si="135"/>
        <v/>
      </c>
      <c r="AA637" s="1" t="str">
        <f t="shared" si="136"/>
        <v/>
      </c>
      <c r="AB637" s="1" t="str">
        <f t="shared" si="137"/>
        <v>Neuro;</v>
      </c>
      <c r="AC637" s="1" t="str">
        <f t="shared" si="138"/>
        <v>Gene:SLC19A3&amp;HGNC:16266&amp;OMIM:606152&amp;UserInfo:Thiamine metabolism dysfunction syndrome 2 (biotin- or thiamine-responsive encephalopathy type 2)&amp;UserType:NonSyndrRetard;Encephalo;Metabolism;Neuro;</v>
      </c>
      <c r="AD637" s="1" t="str">
        <f t="shared" si="139"/>
        <v>NonSyndrRetard;Encephalo;Metabolism;Neuro;</v>
      </c>
    </row>
    <row r="638" spans="1:30" ht="12" customHeight="1" x14ac:dyDescent="0.2">
      <c r="A638" s="5" t="s">
        <v>1904</v>
      </c>
      <c r="B638" s="5"/>
      <c r="C638" s="5" t="s">
        <v>1905</v>
      </c>
      <c r="D638" s="6" t="str">
        <f t="shared" si="127"/>
        <v>Click HGNC</v>
      </c>
      <c r="E638" s="7">
        <v>133550</v>
      </c>
      <c r="F638" s="6" t="str">
        <f t="shared" si="140"/>
        <v>Click OMIM</v>
      </c>
      <c r="G638" s="7" t="s">
        <v>1906</v>
      </c>
      <c r="H638" s="5" t="s">
        <v>21</v>
      </c>
      <c r="I638" s="5"/>
      <c r="J638" s="5"/>
      <c r="K638" s="5"/>
      <c r="L638" s="5"/>
      <c r="M638" s="5"/>
      <c r="N638" s="5"/>
      <c r="O638" s="5" t="s">
        <v>22</v>
      </c>
      <c r="P638" s="5"/>
      <c r="Q638" s="5"/>
      <c r="R638" s="9"/>
      <c r="S638" s="1" t="str">
        <f t="shared" si="128"/>
        <v/>
      </c>
      <c r="T638" s="1" t="str">
        <f t="shared" si="129"/>
        <v/>
      </c>
      <c r="U638" s="1" t="str">
        <f t="shared" si="130"/>
        <v/>
      </c>
      <c r="V638" s="1" t="str">
        <f t="shared" si="131"/>
        <v/>
      </c>
      <c r="W638" s="1" t="str">
        <f t="shared" si="132"/>
        <v/>
      </c>
      <c r="X638" s="1" t="str">
        <f t="shared" si="133"/>
        <v/>
      </c>
      <c r="Y638" s="1" t="str">
        <f t="shared" si="134"/>
        <v>Metabolism;</v>
      </c>
      <c r="Z638" s="1" t="str">
        <f t="shared" si="135"/>
        <v/>
      </c>
      <c r="AA638" s="1" t="str">
        <f t="shared" si="136"/>
        <v/>
      </c>
      <c r="AB638" s="1" t="str">
        <f t="shared" si="137"/>
        <v/>
      </c>
      <c r="AC638" s="1" t="str">
        <f t="shared" si="138"/>
        <v>Gene:SLC1A1&amp;HGNC:10939&amp;OMIM:133550&amp;UserInfo:Dicarboxylic aminoaciduria ; ?Schizophrenia susceptibility 18&amp;UserType:Metabolism;</v>
      </c>
      <c r="AD638" s="1" t="str">
        <f t="shared" si="139"/>
        <v>Metabolism;</v>
      </c>
    </row>
    <row r="639" spans="1:30" ht="12" customHeight="1" x14ac:dyDescent="0.2">
      <c r="A639" s="5" t="s">
        <v>1907</v>
      </c>
      <c r="B639" s="5"/>
      <c r="C639" s="5" t="s">
        <v>1908</v>
      </c>
      <c r="D639" s="6" t="str">
        <f t="shared" si="127"/>
        <v>Click HGNC</v>
      </c>
      <c r="E639" s="7">
        <v>600229</v>
      </c>
      <c r="F639" s="6" t="str">
        <f t="shared" si="140"/>
        <v>Click OMIM</v>
      </c>
      <c r="G639" s="7" t="s">
        <v>1909</v>
      </c>
      <c r="H639" s="5" t="s">
        <v>21</v>
      </c>
      <c r="I639" s="5"/>
      <c r="J639" s="5"/>
      <c r="K639" s="5"/>
      <c r="L639" s="5" t="s">
        <v>22</v>
      </c>
      <c r="M639" s="5" t="s">
        <v>22</v>
      </c>
      <c r="N639" s="5"/>
      <c r="O639" s="5"/>
      <c r="P639" s="5"/>
      <c r="Q639" s="5"/>
      <c r="R639" s="9" t="s">
        <v>22</v>
      </c>
      <c r="S639" s="1" t="str">
        <f t="shared" si="128"/>
        <v/>
      </c>
      <c r="T639" s="1" t="str">
        <f t="shared" si="129"/>
        <v/>
      </c>
      <c r="U639" s="1" t="str">
        <f t="shared" si="130"/>
        <v/>
      </c>
      <c r="V639" s="1" t="str">
        <f t="shared" si="131"/>
        <v>SyndrRetard;</v>
      </c>
      <c r="W639" s="1" t="str">
        <f t="shared" si="132"/>
        <v>RetardPlusCerebAbnorm;</v>
      </c>
      <c r="X639" s="1" t="str">
        <f t="shared" si="133"/>
        <v/>
      </c>
      <c r="Y639" s="1" t="str">
        <f t="shared" si="134"/>
        <v/>
      </c>
      <c r="Z639" s="1" t="str">
        <f t="shared" si="135"/>
        <v/>
      </c>
      <c r="AA639" s="1" t="str">
        <f t="shared" si="136"/>
        <v/>
      </c>
      <c r="AB639" s="1" t="str">
        <f t="shared" si="137"/>
        <v>Neuro;</v>
      </c>
      <c r="AC639" s="1" t="str">
        <f t="shared" si="138"/>
        <v>Gene:SLC1A4&amp;HGNC:10942&amp;OMIM:600229&amp;UserInfo:Spastic tetraplegia, thin corpus callosum, and progressive microcephaly&amp;UserType:SyndrRetard;RetardPlusCerebAbnorm;Neuro;</v>
      </c>
      <c r="AD639" s="1" t="str">
        <f t="shared" si="139"/>
        <v>SyndrRetard;RetardPlusCerebAbnorm;Neuro;</v>
      </c>
    </row>
    <row r="640" spans="1:30" ht="12" customHeight="1" x14ac:dyDescent="0.2">
      <c r="A640" s="5" t="s">
        <v>1910</v>
      </c>
      <c r="B640" s="5"/>
      <c r="C640" s="5" t="s">
        <v>1911</v>
      </c>
      <c r="D640" s="6" t="str">
        <f t="shared" si="127"/>
        <v>Click HGNC</v>
      </c>
      <c r="E640" s="7">
        <v>603861</v>
      </c>
      <c r="F640" s="6" t="str">
        <f t="shared" si="140"/>
        <v>Click OMIM</v>
      </c>
      <c r="G640" s="7" t="s">
        <v>1912</v>
      </c>
      <c r="H640" s="5" t="s">
        <v>21</v>
      </c>
      <c r="I640" s="5"/>
      <c r="J640" s="5"/>
      <c r="K640" s="5"/>
      <c r="L640" s="8" t="s">
        <v>29</v>
      </c>
      <c r="M640" s="5"/>
      <c r="N640" s="5"/>
      <c r="O640" s="5" t="s">
        <v>22</v>
      </c>
      <c r="P640" s="5"/>
      <c r="Q640" s="5"/>
      <c r="R640" s="9"/>
      <c r="S640" s="1" t="str">
        <f t="shared" si="128"/>
        <v/>
      </c>
      <c r="T640" s="1" t="str">
        <f t="shared" si="129"/>
        <v/>
      </c>
      <c r="U640" s="1" t="str">
        <f t="shared" si="130"/>
        <v/>
      </c>
      <c r="V640" s="1" t="str">
        <f t="shared" si="131"/>
        <v>SyndrRetard;</v>
      </c>
      <c r="W640" s="1" t="str">
        <f t="shared" si="132"/>
        <v/>
      </c>
      <c r="X640" s="1" t="str">
        <f t="shared" si="133"/>
        <v/>
      </c>
      <c r="Y640" s="1" t="str">
        <f t="shared" si="134"/>
        <v>Metabolism;</v>
      </c>
      <c r="Z640" s="1" t="str">
        <f t="shared" si="135"/>
        <v/>
      </c>
      <c r="AA640" s="1" t="str">
        <f t="shared" si="136"/>
        <v/>
      </c>
      <c r="AB640" s="1" t="str">
        <f t="shared" si="137"/>
        <v/>
      </c>
      <c r="AC640" s="1" t="str">
        <f t="shared" si="138"/>
        <v>Gene:SLC25A15&amp;HGNC:10985&amp;OMIM:603861&amp;UserInfo:Hyperornithinemia-hyperammonemia-homocitrullinemia syndrome&amp;UserType:SyndrRetard;Metabolism;</v>
      </c>
      <c r="AD640" s="1" t="str">
        <f t="shared" si="139"/>
        <v>SyndrRetard;Metabolism;</v>
      </c>
    </row>
    <row r="641" spans="1:30" ht="12" customHeight="1" x14ac:dyDescent="0.2">
      <c r="A641" s="5" t="s">
        <v>1913</v>
      </c>
      <c r="B641" s="5"/>
      <c r="C641" s="5" t="s">
        <v>1914</v>
      </c>
      <c r="D641" s="6" t="str">
        <f t="shared" ref="D641:D703" si="141">IF(ISERROR(C641),"",HYPERLINK(CONCATENATE("http://www.genenames.org/cgi-bin/gene_symbol_report?hgnc_id=",C641),"Click HGNC"))</f>
        <v>Click HGNC</v>
      </c>
      <c r="E641" s="7">
        <v>609302</v>
      </c>
      <c r="F641" s="6" t="str">
        <f t="shared" si="140"/>
        <v>Click OMIM</v>
      </c>
      <c r="G641" s="7" t="s">
        <v>1915</v>
      </c>
      <c r="H641" s="5" t="s">
        <v>211</v>
      </c>
      <c r="I641" s="5"/>
      <c r="J641" s="5"/>
      <c r="K641" s="5"/>
      <c r="L641" s="5"/>
      <c r="M641" s="5"/>
      <c r="N641" s="5" t="s">
        <v>22</v>
      </c>
      <c r="O641" s="5"/>
      <c r="P641" s="5"/>
      <c r="Q641" s="5"/>
      <c r="R641" s="9"/>
      <c r="S641" s="1" t="str">
        <f t="shared" si="128"/>
        <v/>
      </c>
      <c r="T641" s="1" t="str">
        <f t="shared" si="129"/>
        <v/>
      </c>
      <c r="U641" s="1" t="str">
        <f t="shared" si="130"/>
        <v/>
      </c>
      <c r="V641" s="1" t="str">
        <f t="shared" si="131"/>
        <v/>
      </c>
      <c r="W641" s="1" t="str">
        <f t="shared" si="132"/>
        <v/>
      </c>
      <c r="X641" s="1" t="str">
        <f t="shared" si="133"/>
        <v>Encephalo;</v>
      </c>
      <c r="Y641" s="1" t="str">
        <f t="shared" si="134"/>
        <v/>
      </c>
      <c r="Z641" s="1" t="str">
        <f t="shared" si="135"/>
        <v/>
      </c>
      <c r="AA641" s="1" t="str">
        <f t="shared" si="136"/>
        <v/>
      </c>
      <c r="AB641" s="1" t="str">
        <f t="shared" si="137"/>
        <v/>
      </c>
      <c r="AC641" s="1" t="str">
        <f t="shared" si="138"/>
        <v>Gene:SLC25A22&amp;HGNC:19954&amp;OMIM:609302&amp;UserInfo:Epileptic encephalopathy, early infantile, 3&amp;UserType:Encephalo;</v>
      </c>
      <c r="AD641" s="1" t="str">
        <f t="shared" si="139"/>
        <v>Encephalo;</v>
      </c>
    </row>
    <row r="642" spans="1:30" ht="12" customHeight="1" x14ac:dyDescent="0.2">
      <c r="A642" s="5" t="s">
        <v>1916</v>
      </c>
      <c r="B642" s="5"/>
      <c r="C642" s="5" t="s">
        <v>1917</v>
      </c>
      <c r="D642" s="6" t="str">
        <f t="shared" si="141"/>
        <v>Click HGNC</v>
      </c>
      <c r="E642" s="7">
        <v>138140</v>
      </c>
      <c r="F642" s="6" t="str">
        <f t="shared" si="140"/>
        <v>Click OMIM</v>
      </c>
      <c r="G642" s="7" t="s">
        <v>1918</v>
      </c>
      <c r="H642" s="5" t="s">
        <v>211</v>
      </c>
      <c r="I642" s="5"/>
      <c r="J642" s="5"/>
      <c r="K642" s="5"/>
      <c r="L642" s="5" t="s">
        <v>22</v>
      </c>
      <c r="M642" s="5"/>
      <c r="N642" s="8" t="s">
        <v>29</v>
      </c>
      <c r="O642" s="5" t="s">
        <v>22</v>
      </c>
      <c r="P642" s="5"/>
      <c r="Q642" s="5"/>
      <c r="R642" s="9" t="s">
        <v>22</v>
      </c>
      <c r="S642" s="1" t="str">
        <f t="shared" si="128"/>
        <v/>
      </c>
      <c r="T642" s="1" t="str">
        <f t="shared" si="129"/>
        <v/>
      </c>
      <c r="U642" s="1" t="str">
        <f t="shared" si="130"/>
        <v/>
      </c>
      <c r="V642" s="1" t="str">
        <f t="shared" si="131"/>
        <v>SyndrRetard;</v>
      </c>
      <c r="W642" s="1" t="str">
        <f t="shared" si="132"/>
        <v/>
      </c>
      <c r="X642" s="1" t="str">
        <f t="shared" si="133"/>
        <v>Encephalo;</v>
      </c>
      <c r="Y642" s="1" t="str">
        <f t="shared" si="134"/>
        <v>Metabolism;</v>
      </c>
      <c r="Z642" s="1" t="str">
        <f t="shared" si="135"/>
        <v/>
      </c>
      <c r="AA642" s="1" t="str">
        <f t="shared" si="136"/>
        <v/>
      </c>
      <c r="AB642" s="1" t="str">
        <f t="shared" si="137"/>
        <v>Neuro;</v>
      </c>
      <c r="AC642" s="1" t="str">
        <f t="shared" si="138"/>
        <v>Gene:SLC2A1&amp;HGNC:11005&amp;OMIM:138140&amp;UserInfo:Dystonia 9 ; GLUT1 deficiency syndrome 1, infantile onset, severe ; GLUT1 deficiency syndrome 2, childhood onset ; Stomatin-deficient cryohydrocytosis with neurologic defects ; Epilepsy, idiopathic generalized, susceptibility to, 12&amp;UserType:SyndrRetard;Encephalo;Metabolism;Neuro;</v>
      </c>
      <c r="AD642" s="1" t="str">
        <f t="shared" si="139"/>
        <v>SyndrRetard;Encephalo;Metabolism;Neuro;</v>
      </c>
    </row>
    <row r="643" spans="1:30" ht="12" customHeight="1" x14ac:dyDescent="0.2">
      <c r="A643" s="5" t="s">
        <v>1919</v>
      </c>
      <c r="B643" s="5"/>
      <c r="C643" s="5" t="s">
        <v>1920</v>
      </c>
      <c r="D643" s="6" t="str">
        <f t="shared" si="141"/>
        <v>Click HGNC</v>
      </c>
      <c r="E643" s="7">
        <v>603690</v>
      </c>
      <c r="F643" s="6" t="str">
        <f t="shared" si="140"/>
        <v>Click OMIM</v>
      </c>
      <c r="G643" s="7" t="s">
        <v>1921</v>
      </c>
      <c r="H643" s="5" t="s">
        <v>21</v>
      </c>
      <c r="I643" s="5"/>
      <c r="J643" s="5"/>
      <c r="K643" s="5"/>
      <c r="L643" s="5" t="s">
        <v>22</v>
      </c>
      <c r="M643" s="5" t="s">
        <v>22</v>
      </c>
      <c r="N643" s="5"/>
      <c r="O643" s="5" t="s">
        <v>22</v>
      </c>
      <c r="P643" s="5"/>
      <c r="Q643" s="5"/>
      <c r="R643" s="9" t="s">
        <v>22</v>
      </c>
      <c r="S643" s="1" t="str">
        <f t="shared" ref="S643:S706" si="142">IF(I643="x","ToInvestigate;","")</f>
        <v/>
      </c>
      <c r="T643" s="1" t="str">
        <f t="shared" ref="T643:T706" si="143">IF(J643="x","Unexpected;","")</f>
        <v/>
      </c>
      <c r="U643" s="1" t="str">
        <f t="shared" ref="U643:U706" si="144">IF(K643="x","NonSyndrRetard;","")</f>
        <v/>
      </c>
      <c r="V643" s="1" t="str">
        <f t="shared" ref="V643:V706" si="145">IF(L643="x","SyndrRetard;","")</f>
        <v>SyndrRetard;</v>
      </c>
      <c r="W643" s="1" t="str">
        <f t="shared" ref="W643:W706" si="146">IF(M643="x","RetardPlusCerebAbnorm;","")</f>
        <v>RetardPlusCerebAbnorm;</v>
      </c>
      <c r="X643" s="1" t="str">
        <f t="shared" ref="X643:X706" si="147">IF(N643="x","Encephalo;","")</f>
        <v/>
      </c>
      <c r="Y643" s="1" t="str">
        <f t="shared" ref="Y643:Y706" si="148">IF(O643="x","Metabolism;","")</f>
        <v>Metabolism;</v>
      </c>
      <c r="Z643" s="1" t="str">
        <f t="shared" ref="Z643:Z706" si="149">IF(P643="x","NonRetardButSyndr;","")</f>
        <v/>
      </c>
      <c r="AA643" s="1" t="str">
        <f t="shared" ref="AA643:AA706" si="150">IF(Q643="x","Cardiopathy;","")</f>
        <v/>
      </c>
      <c r="AB643" s="1" t="str">
        <f t="shared" ref="AB643:AB706" si="151">IF(R643="x","Neuro;","")</f>
        <v>Neuro;</v>
      </c>
      <c r="AC643" s="1" t="str">
        <f t="shared" ref="AC643:AC706" si="152">CONCATENATE("Gene:",A643,"&amp;",C643,"&amp;OMIM:",E643,"&amp;UserInfo:",G643,"&amp;UserType:",AD643)</f>
        <v>Gene:SLC33A1&amp;HGNC:95&amp;OMIM:603690&amp;UserInfo:Congenital cataracts, hearing loss, and neurodegeneration ; Spastic paraplegia 42, autosomal dominant&amp;UserType:SyndrRetard;RetardPlusCerebAbnorm;Metabolism;Neuro;</v>
      </c>
      <c r="AD643" s="1" t="str">
        <f t="shared" ref="AD643:AD706" si="153">CONCATENATE(S643,T643,U643,V643,W643,X643,Y643,Z643,AA643,AB643)</f>
        <v>SyndrRetard;RetardPlusCerebAbnorm;Metabolism;Neuro;</v>
      </c>
    </row>
    <row r="644" spans="1:30" ht="12" customHeight="1" x14ac:dyDescent="0.2">
      <c r="A644" s="5" t="s">
        <v>1922</v>
      </c>
      <c r="B644" s="5"/>
      <c r="C644" s="5" t="s">
        <v>1923</v>
      </c>
      <c r="D644" s="6" t="str">
        <f t="shared" si="141"/>
        <v>Click HGNC</v>
      </c>
      <c r="E644" s="7">
        <v>314375</v>
      </c>
      <c r="F644" s="6" t="str">
        <f t="shared" si="140"/>
        <v>Click OMIM</v>
      </c>
      <c r="G644" s="7" t="s">
        <v>1924</v>
      </c>
      <c r="H644" s="5" t="s">
        <v>21</v>
      </c>
      <c r="I644" s="5"/>
      <c r="J644" s="5"/>
      <c r="K644" s="5"/>
      <c r="L644" s="8" t="s">
        <v>29</v>
      </c>
      <c r="M644" s="5"/>
      <c r="N644" s="5"/>
      <c r="O644" s="5" t="s">
        <v>22</v>
      </c>
      <c r="P644" s="5"/>
      <c r="Q644" s="5"/>
      <c r="R644" s="9"/>
      <c r="S644" s="1" t="str">
        <f t="shared" si="142"/>
        <v/>
      </c>
      <c r="T644" s="1" t="str">
        <f t="shared" si="143"/>
        <v/>
      </c>
      <c r="U644" s="1" t="str">
        <f t="shared" si="144"/>
        <v/>
      </c>
      <c r="V644" s="1" t="str">
        <f t="shared" si="145"/>
        <v>SyndrRetard;</v>
      </c>
      <c r="W644" s="1" t="str">
        <f t="shared" si="146"/>
        <v/>
      </c>
      <c r="X644" s="1" t="str">
        <f t="shared" si="147"/>
        <v/>
      </c>
      <c r="Y644" s="1" t="str">
        <f t="shared" si="148"/>
        <v>Metabolism;</v>
      </c>
      <c r="Z644" s="1" t="str">
        <f t="shared" si="149"/>
        <v/>
      </c>
      <c r="AA644" s="1" t="str">
        <f t="shared" si="150"/>
        <v/>
      </c>
      <c r="AB644" s="1" t="str">
        <f t="shared" si="151"/>
        <v/>
      </c>
      <c r="AC644" s="1" t="str">
        <f t="shared" si="152"/>
        <v>Gene:SLC35A2&amp;HGNC:11022&amp;OMIM:314375&amp;UserInfo:Congenital disorder of glycosylation, type IIm&amp;UserType:SyndrRetard;Metabolism;</v>
      </c>
      <c r="AD644" s="1" t="str">
        <f t="shared" si="153"/>
        <v>SyndrRetard;Metabolism;</v>
      </c>
    </row>
    <row r="645" spans="1:30" ht="12" customHeight="1" x14ac:dyDescent="0.2">
      <c r="A645" s="5" t="s">
        <v>1925</v>
      </c>
      <c r="B645" s="5"/>
      <c r="C645" s="5" t="s">
        <v>1926</v>
      </c>
      <c r="D645" s="6" t="str">
        <f t="shared" si="141"/>
        <v>Click HGNC</v>
      </c>
      <c r="E645" s="7">
        <v>605881</v>
      </c>
      <c r="F645" s="6" t="str">
        <f t="shared" si="140"/>
        <v>Click OMIM</v>
      </c>
      <c r="G645" s="7" t="s">
        <v>1927</v>
      </c>
      <c r="H645" s="5" t="s">
        <v>283</v>
      </c>
      <c r="I645" s="5"/>
      <c r="J645" s="5"/>
      <c r="K645" s="5"/>
      <c r="L645" s="8" t="s">
        <v>29</v>
      </c>
      <c r="M645" s="5"/>
      <c r="N645" s="5"/>
      <c r="O645" s="5" t="s">
        <v>22</v>
      </c>
      <c r="P645" s="5"/>
      <c r="Q645" s="5"/>
      <c r="R645" s="9"/>
      <c r="S645" s="1" t="str">
        <f t="shared" si="142"/>
        <v/>
      </c>
      <c r="T645" s="1" t="str">
        <f t="shared" si="143"/>
        <v/>
      </c>
      <c r="U645" s="1" t="str">
        <f t="shared" si="144"/>
        <v/>
      </c>
      <c r="V645" s="1" t="str">
        <f t="shared" si="145"/>
        <v>SyndrRetard;</v>
      </c>
      <c r="W645" s="1" t="str">
        <f t="shared" si="146"/>
        <v/>
      </c>
      <c r="X645" s="1" t="str">
        <f t="shared" si="147"/>
        <v/>
      </c>
      <c r="Y645" s="1" t="str">
        <f t="shared" si="148"/>
        <v>Metabolism;</v>
      </c>
      <c r="Z645" s="1" t="str">
        <f t="shared" si="149"/>
        <v/>
      </c>
      <c r="AA645" s="1" t="str">
        <f t="shared" si="150"/>
        <v/>
      </c>
      <c r="AB645" s="1" t="str">
        <f t="shared" si="151"/>
        <v/>
      </c>
      <c r="AC645" s="1" t="str">
        <f t="shared" si="152"/>
        <v>Gene:SLC35C1&amp;HGNC:20197&amp;OMIM:605881&amp;UserInfo:Congenital disorder of glycosylation, type IIc&amp;UserType:SyndrRetard;Metabolism;</v>
      </c>
      <c r="AD645" s="1" t="str">
        <f t="shared" si="153"/>
        <v>SyndrRetard;Metabolism;</v>
      </c>
    </row>
    <row r="646" spans="1:30" ht="12" customHeight="1" x14ac:dyDescent="0.2">
      <c r="A646" s="5" t="s">
        <v>1928</v>
      </c>
      <c r="B646" s="5"/>
      <c r="C646" s="5" t="s">
        <v>1929</v>
      </c>
      <c r="D646" s="6" t="str">
        <f t="shared" si="141"/>
        <v>Click HGNC</v>
      </c>
      <c r="E646" s="7">
        <v>608734</v>
      </c>
      <c r="F646" s="6" t="str">
        <f t="shared" si="140"/>
        <v>Click OMIM</v>
      </c>
      <c r="G646" s="7" t="s">
        <v>20</v>
      </c>
      <c r="H646" s="5" t="s">
        <v>21</v>
      </c>
      <c r="I646" s="5"/>
      <c r="J646" s="5"/>
      <c r="K646" s="5"/>
      <c r="L646" s="5"/>
      <c r="M646" s="5"/>
      <c r="N646" s="5"/>
      <c r="O646" s="5"/>
      <c r="P646" s="5"/>
      <c r="Q646" s="5"/>
      <c r="R646" s="9"/>
      <c r="S646" s="1" t="str">
        <f t="shared" si="142"/>
        <v/>
      </c>
      <c r="T646" s="1" t="str">
        <f t="shared" si="143"/>
        <v/>
      </c>
      <c r="U646" s="1" t="str">
        <f t="shared" si="144"/>
        <v/>
      </c>
      <c r="V646" s="1" t="str">
        <f t="shared" si="145"/>
        <v/>
      </c>
      <c r="W646" s="1" t="str">
        <f t="shared" si="146"/>
        <v/>
      </c>
      <c r="X646" s="1" t="str">
        <f t="shared" si="147"/>
        <v/>
      </c>
      <c r="Y646" s="1" t="str">
        <f t="shared" si="148"/>
        <v/>
      </c>
      <c r="Z646" s="1" t="str">
        <f t="shared" si="149"/>
        <v/>
      </c>
      <c r="AA646" s="1" t="str">
        <f t="shared" si="150"/>
        <v/>
      </c>
      <c r="AB646" s="1" t="str">
        <f t="shared" si="151"/>
        <v/>
      </c>
      <c r="AC646" s="1" t="str">
        <f t="shared" si="152"/>
        <v>Gene:SLC39A12&amp;HGNC:20860&amp;OMIM:608734&amp;UserInfo:No OMIM phenotype&amp;UserType:</v>
      </c>
      <c r="AD646" s="1" t="str">
        <f t="shared" si="153"/>
        <v/>
      </c>
    </row>
    <row r="647" spans="1:30" ht="12" customHeight="1" x14ac:dyDescent="0.2">
      <c r="A647" s="5" t="s">
        <v>1930</v>
      </c>
      <c r="B647" s="5"/>
      <c r="C647" s="5" t="s">
        <v>1931</v>
      </c>
      <c r="D647" s="6" t="str">
        <f t="shared" si="141"/>
        <v>Click HGNC</v>
      </c>
      <c r="E647" s="7">
        <v>603345</v>
      </c>
      <c r="F647" s="6" t="str">
        <f t="shared" si="140"/>
        <v>Click OMIM</v>
      </c>
      <c r="G647" s="7" t="s">
        <v>1932</v>
      </c>
      <c r="H647" s="5" t="s">
        <v>21</v>
      </c>
      <c r="I647" s="5"/>
      <c r="J647" s="5"/>
      <c r="K647" s="5"/>
      <c r="L647" s="5" t="s">
        <v>22</v>
      </c>
      <c r="M647" s="5"/>
      <c r="N647" s="5"/>
      <c r="O647" s="5"/>
      <c r="P647" s="5"/>
      <c r="Q647" s="5"/>
      <c r="R647" s="9"/>
      <c r="S647" s="1" t="str">
        <f t="shared" si="142"/>
        <v/>
      </c>
      <c r="T647" s="1" t="str">
        <f t="shared" si="143"/>
        <v/>
      </c>
      <c r="U647" s="1" t="str">
        <f t="shared" si="144"/>
        <v/>
      </c>
      <c r="V647" s="1" t="str">
        <f t="shared" si="145"/>
        <v>SyndrRetard;</v>
      </c>
      <c r="W647" s="1" t="str">
        <f t="shared" si="146"/>
        <v/>
      </c>
      <c r="X647" s="1" t="str">
        <f t="shared" si="147"/>
        <v/>
      </c>
      <c r="Y647" s="1" t="str">
        <f t="shared" si="148"/>
        <v/>
      </c>
      <c r="Z647" s="1" t="str">
        <f t="shared" si="149"/>
        <v/>
      </c>
      <c r="AA647" s="1" t="str">
        <f t="shared" si="150"/>
        <v/>
      </c>
      <c r="AB647" s="1" t="str">
        <f t="shared" si="151"/>
        <v/>
      </c>
      <c r="AC647" s="1" t="str">
        <f t="shared" si="152"/>
        <v>Gene:SLC4A4&amp;HGNC:11030&amp;OMIM:603345&amp;UserInfo:Renal tubular acidosis, proximal, with ocular abnormalities&amp;UserType:SyndrRetard;</v>
      </c>
      <c r="AD647" s="1" t="str">
        <f t="shared" si="153"/>
        <v>SyndrRetard;</v>
      </c>
    </row>
    <row r="648" spans="1:30" ht="12" customHeight="1" x14ac:dyDescent="0.2">
      <c r="A648" s="5" t="s">
        <v>1933</v>
      </c>
      <c r="B648" s="5"/>
      <c r="C648" s="5" t="s">
        <v>1934</v>
      </c>
      <c r="D648" s="6" t="str">
        <f t="shared" si="141"/>
        <v>Click HGNC</v>
      </c>
      <c r="E648" s="7">
        <v>610299</v>
      </c>
      <c r="F648" s="6" t="str">
        <f t="shared" si="140"/>
        <v>Click OMIM</v>
      </c>
      <c r="G648" s="7" t="s">
        <v>1935</v>
      </c>
      <c r="H648" s="5" t="s">
        <v>21</v>
      </c>
      <c r="I648" s="5"/>
      <c r="J648" s="5"/>
      <c r="K648" s="5" t="s">
        <v>22</v>
      </c>
      <c r="L648" s="5" t="s">
        <v>22</v>
      </c>
      <c r="M648" s="5"/>
      <c r="N648" s="5"/>
      <c r="O648" s="5"/>
      <c r="P648" s="5"/>
      <c r="Q648" s="5"/>
      <c r="R648" s="9" t="s">
        <v>22</v>
      </c>
      <c r="S648" s="1" t="str">
        <f t="shared" si="142"/>
        <v/>
      </c>
      <c r="T648" s="1" t="str">
        <f t="shared" si="143"/>
        <v/>
      </c>
      <c r="U648" s="1" t="str">
        <f t="shared" si="144"/>
        <v>NonSyndrRetard;</v>
      </c>
      <c r="V648" s="1" t="str">
        <f t="shared" si="145"/>
        <v>SyndrRetard;</v>
      </c>
      <c r="W648" s="1" t="str">
        <f t="shared" si="146"/>
        <v/>
      </c>
      <c r="X648" s="1" t="str">
        <f t="shared" si="147"/>
        <v/>
      </c>
      <c r="Y648" s="1" t="str">
        <f t="shared" si="148"/>
        <v/>
      </c>
      <c r="Z648" s="1" t="str">
        <f t="shared" si="149"/>
        <v/>
      </c>
      <c r="AA648" s="1" t="str">
        <f t="shared" si="150"/>
        <v/>
      </c>
      <c r="AB648" s="1" t="str">
        <f t="shared" si="151"/>
        <v>Neuro;</v>
      </c>
      <c r="AC648" s="1" t="str">
        <f t="shared" si="152"/>
        <v>Gene:SLC6A17&amp;HGNC:31399&amp;OMIM:610299&amp;UserInfo:Mental retardation, autosomal recessive 48&amp;UserType:NonSyndrRetard;SyndrRetard;Neuro;</v>
      </c>
      <c r="AD648" s="1" t="str">
        <f t="shared" si="153"/>
        <v>NonSyndrRetard;SyndrRetard;Neuro;</v>
      </c>
    </row>
    <row r="649" spans="1:30" ht="12" customHeight="1" x14ac:dyDescent="0.2">
      <c r="A649" s="5" t="s">
        <v>1936</v>
      </c>
      <c r="B649" s="5"/>
      <c r="C649" s="5" t="s">
        <v>1937</v>
      </c>
      <c r="D649" s="6" t="str">
        <f t="shared" si="141"/>
        <v>Click HGNC</v>
      </c>
      <c r="E649" s="7">
        <v>126455</v>
      </c>
      <c r="F649" s="6" t="str">
        <f t="shared" si="140"/>
        <v>Click OMIM</v>
      </c>
      <c r="G649" s="7" t="s">
        <v>1938</v>
      </c>
      <c r="H649" s="5" t="s">
        <v>21</v>
      </c>
      <c r="I649" s="5"/>
      <c r="J649" s="5"/>
      <c r="K649" s="5"/>
      <c r="L649" s="5" t="s">
        <v>22</v>
      </c>
      <c r="M649" s="5"/>
      <c r="N649" s="5"/>
      <c r="O649" s="5" t="s">
        <v>22</v>
      </c>
      <c r="P649" s="5"/>
      <c r="Q649" s="5"/>
      <c r="R649" s="9" t="s">
        <v>22</v>
      </c>
      <c r="S649" s="1" t="str">
        <f t="shared" si="142"/>
        <v/>
      </c>
      <c r="T649" s="1" t="str">
        <f t="shared" si="143"/>
        <v/>
      </c>
      <c r="U649" s="1" t="str">
        <f t="shared" si="144"/>
        <v/>
      </c>
      <c r="V649" s="1" t="str">
        <f t="shared" si="145"/>
        <v>SyndrRetard;</v>
      </c>
      <c r="W649" s="1" t="str">
        <f t="shared" si="146"/>
        <v/>
      </c>
      <c r="X649" s="1" t="str">
        <f t="shared" si="147"/>
        <v/>
      </c>
      <c r="Y649" s="1" t="str">
        <f t="shared" si="148"/>
        <v>Metabolism;</v>
      </c>
      <c r="Z649" s="1" t="str">
        <f t="shared" si="149"/>
        <v/>
      </c>
      <c r="AA649" s="1" t="str">
        <f t="shared" si="150"/>
        <v/>
      </c>
      <c r="AB649" s="1" t="str">
        <f t="shared" si="151"/>
        <v>Neuro;</v>
      </c>
      <c r="AC649" s="1" t="str">
        <f t="shared" si="152"/>
        <v>Gene:SLC6A3&amp;HGNC:11049&amp;OMIM:126455&amp;UserInfo:Parkinsonism-dystonia, infantile ; Nicotine dependence, protection against&amp;UserType:SyndrRetard;Metabolism;Neuro;</v>
      </c>
      <c r="AD649" s="1" t="str">
        <f t="shared" si="153"/>
        <v>SyndrRetard;Metabolism;Neuro;</v>
      </c>
    </row>
    <row r="650" spans="1:30" ht="12" customHeight="1" x14ac:dyDescent="0.2">
      <c r="A650" s="5" t="s">
        <v>1939</v>
      </c>
      <c r="B650" s="5"/>
      <c r="C650" s="5" t="s">
        <v>1940</v>
      </c>
      <c r="D650" s="6" t="str">
        <f t="shared" si="141"/>
        <v>Click HGNC</v>
      </c>
      <c r="E650" s="7">
        <v>300036</v>
      </c>
      <c r="F650" s="6" t="str">
        <f t="shared" si="140"/>
        <v>Click OMIM</v>
      </c>
      <c r="G650" s="7" t="s">
        <v>1941</v>
      </c>
      <c r="H650" s="5" t="s">
        <v>21</v>
      </c>
      <c r="I650" s="5"/>
      <c r="J650" s="5"/>
      <c r="K650" s="8" t="s">
        <v>29</v>
      </c>
      <c r="L650" s="5"/>
      <c r="M650" s="5"/>
      <c r="N650" s="8" t="s">
        <v>29</v>
      </c>
      <c r="O650" s="5" t="s">
        <v>22</v>
      </c>
      <c r="P650" s="5"/>
      <c r="Q650" s="5"/>
      <c r="R650" s="9"/>
      <c r="S650" s="1" t="str">
        <f t="shared" si="142"/>
        <v/>
      </c>
      <c r="T650" s="1" t="str">
        <f t="shared" si="143"/>
        <v/>
      </c>
      <c r="U650" s="1" t="str">
        <f t="shared" si="144"/>
        <v>NonSyndrRetard;</v>
      </c>
      <c r="V650" s="1" t="str">
        <f t="shared" si="145"/>
        <v/>
      </c>
      <c r="W650" s="1" t="str">
        <f t="shared" si="146"/>
        <v/>
      </c>
      <c r="X650" s="1" t="str">
        <f t="shared" si="147"/>
        <v>Encephalo;</v>
      </c>
      <c r="Y650" s="1" t="str">
        <f t="shared" si="148"/>
        <v>Metabolism;</v>
      </c>
      <c r="Z650" s="1" t="str">
        <f t="shared" si="149"/>
        <v/>
      </c>
      <c r="AA650" s="1" t="str">
        <f t="shared" si="150"/>
        <v/>
      </c>
      <c r="AB650" s="1" t="str">
        <f t="shared" si="151"/>
        <v/>
      </c>
      <c r="AC650" s="1" t="str">
        <f t="shared" si="152"/>
        <v>Gene:SLC6A8&amp;HGNC:11055&amp;OMIM:300036&amp;UserInfo:Cerebral creatine deficiency syndrome 1&amp;UserType:NonSyndrRetard;Encephalo;Metabolism;</v>
      </c>
      <c r="AD650" s="1" t="str">
        <f t="shared" si="153"/>
        <v>NonSyndrRetard;Encephalo;Metabolism;</v>
      </c>
    </row>
    <row r="651" spans="1:30" ht="12" customHeight="1" x14ac:dyDescent="0.2">
      <c r="A651" s="5" t="s">
        <v>1942</v>
      </c>
      <c r="B651" s="5"/>
      <c r="C651" s="5" t="s">
        <v>1943</v>
      </c>
      <c r="D651" s="6" t="str">
        <f t="shared" si="141"/>
        <v>Click HGNC</v>
      </c>
      <c r="E651" s="7">
        <v>603593</v>
      </c>
      <c r="F651" s="6" t="str">
        <f t="shared" si="140"/>
        <v>Click OMIM</v>
      </c>
      <c r="G651" s="7" t="s">
        <v>1944</v>
      </c>
      <c r="H651" s="5" t="s">
        <v>21</v>
      </c>
      <c r="I651" s="5"/>
      <c r="J651" s="5"/>
      <c r="K651" s="5"/>
      <c r="L651" s="8" t="s">
        <v>29</v>
      </c>
      <c r="M651" s="5"/>
      <c r="N651" s="5"/>
      <c r="O651" s="5" t="s">
        <v>22</v>
      </c>
      <c r="P651" s="5"/>
      <c r="Q651" s="5"/>
      <c r="R651" s="9"/>
      <c r="S651" s="1" t="str">
        <f t="shared" si="142"/>
        <v/>
      </c>
      <c r="T651" s="1" t="str">
        <f t="shared" si="143"/>
        <v/>
      </c>
      <c r="U651" s="1" t="str">
        <f t="shared" si="144"/>
        <v/>
      </c>
      <c r="V651" s="1" t="str">
        <f t="shared" si="145"/>
        <v>SyndrRetard;</v>
      </c>
      <c r="W651" s="1" t="str">
        <f t="shared" si="146"/>
        <v/>
      </c>
      <c r="X651" s="1" t="str">
        <f t="shared" si="147"/>
        <v/>
      </c>
      <c r="Y651" s="1" t="str">
        <f t="shared" si="148"/>
        <v>Metabolism;</v>
      </c>
      <c r="Z651" s="1" t="str">
        <f t="shared" si="149"/>
        <v/>
      </c>
      <c r="AA651" s="1" t="str">
        <f t="shared" si="150"/>
        <v/>
      </c>
      <c r="AB651" s="1" t="str">
        <f t="shared" si="151"/>
        <v/>
      </c>
      <c r="AC651" s="1" t="str">
        <f t="shared" si="152"/>
        <v>Gene:SLC7A7&amp;HGNC:11065&amp;OMIM:603593&amp;UserInfo:Lysinuric protein intolerance&amp;UserType:SyndrRetard;Metabolism;</v>
      </c>
      <c r="AD651" s="1" t="str">
        <f t="shared" si="153"/>
        <v>SyndrRetard;Metabolism;</v>
      </c>
    </row>
    <row r="652" spans="1:30" ht="12" customHeight="1" x14ac:dyDescent="0.2">
      <c r="A652" s="5" t="s">
        <v>1945</v>
      </c>
      <c r="B652" s="5"/>
      <c r="C652" s="5" t="s">
        <v>1946</v>
      </c>
      <c r="D652" s="6" t="str">
        <f t="shared" si="141"/>
        <v>Click HGNC</v>
      </c>
      <c r="E652" s="7">
        <v>300231</v>
      </c>
      <c r="F652" s="6" t="str">
        <f t="shared" si="140"/>
        <v>Click OMIM</v>
      </c>
      <c r="G652" s="7" t="s">
        <v>1947</v>
      </c>
      <c r="H652" s="5" t="s">
        <v>21</v>
      </c>
      <c r="I652" s="5"/>
      <c r="J652" s="5"/>
      <c r="K652" s="5"/>
      <c r="L652" s="5" t="s">
        <v>22</v>
      </c>
      <c r="M652" s="5"/>
      <c r="N652" s="5"/>
      <c r="O652" s="5"/>
      <c r="P652" s="5"/>
      <c r="Q652" s="5"/>
      <c r="R652" s="9"/>
      <c r="S652" s="1" t="str">
        <f t="shared" si="142"/>
        <v/>
      </c>
      <c r="T652" s="1" t="str">
        <f t="shared" si="143"/>
        <v/>
      </c>
      <c r="U652" s="1" t="str">
        <f t="shared" si="144"/>
        <v/>
      </c>
      <c r="V652" s="1" t="str">
        <f t="shared" si="145"/>
        <v>SyndrRetard;</v>
      </c>
      <c r="W652" s="1" t="str">
        <f t="shared" si="146"/>
        <v/>
      </c>
      <c r="X652" s="1" t="str">
        <f t="shared" si="147"/>
        <v/>
      </c>
      <c r="Y652" s="1" t="str">
        <f t="shared" si="148"/>
        <v/>
      </c>
      <c r="Z652" s="1" t="str">
        <f t="shared" si="149"/>
        <v/>
      </c>
      <c r="AA652" s="1" t="str">
        <f t="shared" si="150"/>
        <v/>
      </c>
      <c r="AB652" s="1" t="str">
        <f t="shared" si="151"/>
        <v/>
      </c>
      <c r="AC652" s="1" t="str">
        <f t="shared" si="152"/>
        <v>Gene:SLC9A6&amp;HGNC:11079&amp;OMIM:300231&amp;UserInfo:Mental retardation, X-linked syndromic, Christianson type&amp;UserType:SyndrRetard;</v>
      </c>
      <c r="AD652" s="1" t="str">
        <f t="shared" si="153"/>
        <v>SyndrRetard;</v>
      </c>
    </row>
    <row r="653" spans="1:30" ht="12" customHeight="1" x14ac:dyDescent="0.2">
      <c r="A653" s="5" t="s">
        <v>1948</v>
      </c>
      <c r="B653" s="5"/>
      <c r="C653" s="5" t="s">
        <v>1949</v>
      </c>
      <c r="D653" s="6" t="str">
        <f t="shared" si="141"/>
        <v>Click HGNC</v>
      </c>
      <c r="E653" s="7">
        <v>600993</v>
      </c>
      <c r="F653" s="6" t="str">
        <f t="shared" si="140"/>
        <v>Click OMIM</v>
      </c>
      <c r="G653" s="7" t="s">
        <v>1950</v>
      </c>
      <c r="H653" s="5" t="s">
        <v>283</v>
      </c>
      <c r="I653" s="5"/>
      <c r="J653" s="5"/>
      <c r="K653" s="5"/>
      <c r="L653" s="5" t="s">
        <v>22</v>
      </c>
      <c r="M653" s="5"/>
      <c r="N653" s="5"/>
      <c r="O653" s="5"/>
      <c r="P653" s="5" t="s">
        <v>22</v>
      </c>
      <c r="Q653" s="5"/>
      <c r="R653" s="9"/>
      <c r="S653" s="1" t="str">
        <f t="shared" si="142"/>
        <v/>
      </c>
      <c r="T653" s="1" t="str">
        <f t="shared" si="143"/>
        <v/>
      </c>
      <c r="U653" s="1" t="str">
        <f t="shared" si="144"/>
        <v/>
      </c>
      <c r="V653" s="1" t="str">
        <f t="shared" si="145"/>
        <v>SyndrRetard;</v>
      </c>
      <c r="W653" s="1" t="str">
        <f t="shared" si="146"/>
        <v/>
      </c>
      <c r="X653" s="1" t="str">
        <f t="shared" si="147"/>
        <v/>
      </c>
      <c r="Y653" s="1" t="str">
        <f t="shared" si="148"/>
        <v/>
      </c>
      <c r="Z653" s="1" t="str">
        <f t="shared" si="149"/>
        <v>NonRetardButSyndr;</v>
      </c>
      <c r="AA653" s="1" t="str">
        <f t="shared" si="150"/>
        <v/>
      </c>
      <c r="AB653" s="1" t="str">
        <f t="shared" si="151"/>
        <v/>
      </c>
      <c r="AC653" s="1" t="str">
        <f t="shared" si="152"/>
        <v>Gene:SMAD4&amp;HGNC:6770&amp;OMIM:600993&amp;UserInfo:Juvenile polyposis/hereditary hemorrhagic telangiectasia syndrome ; Myhre syndrome ; Pancreatic cancer, somatic ; Polyposis, juvenile intestinal&amp;UserType:SyndrRetard;NonRetardButSyndr;</v>
      </c>
      <c r="AD653" s="1" t="str">
        <f t="shared" si="153"/>
        <v>SyndrRetard;NonRetardButSyndr;</v>
      </c>
    </row>
    <row r="654" spans="1:30" ht="12" customHeight="1" x14ac:dyDescent="0.2">
      <c r="A654" s="5" t="s">
        <v>1951</v>
      </c>
      <c r="B654" s="5"/>
      <c r="C654" s="5" t="s">
        <v>1952</v>
      </c>
      <c r="D654" s="6" t="str">
        <f t="shared" si="141"/>
        <v>Click HGNC</v>
      </c>
      <c r="E654" s="7">
        <v>600014</v>
      </c>
      <c r="F654" s="6" t="str">
        <f t="shared" si="140"/>
        <v>Click OMIM</v>
      </c>
      <c r="G654" s="7" t="s">
        <v>1953</v>
      </c>
      <c r="H654" s="5" t="s">
        <v>218</v>
      </c>
      <c r="I654" s="5"/>
      <c r="J654" s="5"/>
      <c r="K654" s="5"/>
      <c r="L654" s="5" t="s">
        <v>22</v>
      </c>
      <c r="M654" s="5"/>
      <c r="N654" s="5"/>
      <c r="O654" s="5"/>
      <c r="P654" s="5"/>
      <c r="Q654" s="5"/>
      <c r="R654" s="9"/>
      <c r="S654" s="1" t="str">
        <f t="shared" si="142"/>
        <v/>
      </c>
      <c r="T654" s="1" t="str">
        <f t="shared" si="143"/>
        <v/>
      </c>
      <c r="U654" s="1" t="str">
        <f t="shared" si="144"/>
        <v/>
      </c>
      <c r="V654" s="1" t="str">
        <f t="shared" si="145"/>
        <v>SyndrRetard;</v>
      </c>
      <c r="W654" s="1" t="str">
        <f t="shared" si="146"/>
        <v/>
      </c>
      <c r="X654" s="1" t="str">
        <f t="shared" si="147"/>
        <v/>
      </c>
      <c r="Y654" s="1" t="str">
        <f t="shared" si="148"/>
        <v/>
      </c>
      <c r="Z654" s="1" t="str">
        <f t="shared" si="149"/>
        <v/>
      </c>
      <c r="AA654" s="1" t="str">
        <f t="shared" si="150"/>
        <v/>
      </c>
      <c r="AB654" s="1" t="str">
        <f t="shared" si="151"/>
        <v/>
      </c>
      <c r="AC654" s="1" t="str">
        <f t="shared" si="152"/>
        <v>Gene:SMARCA2&amp;HGNC:11098&amp;OMIM:600014&amp;UserInfo:Nicolaides-Baraitser syndrome&amp;UserType:SyndrRetard;</v>
      </c>
      <c r="AD654" s="1" t="str">
        <f t="shared" si="153"/>
        <v>SyndrRetard;</v>
      </c>
    </row>
    <row r="655" spans="1:30" ht="12" customHeight="1" x14ac:dyDescent="0.2">
      <c r="A655" s="5" t="s">
        <v>1954</v>
      </c>
      <c r="B655" s="5"/>
      <c r="C655" s="5" t="s">
        <v>1955</v>
      </c>
      <c r="D655" s="6" t="str">
        <f t="shared" si="141"/>
        <v>Click HGNC</v>
      </c>
      <c r="E655" s="7">
        <v>603254</v>
      </c>
      <c r="F655" s="6" t="str">
        <f t="shared" si="140"/>
        <v>Click OMIM</v>
      </c>
      <c r="G655" s="7" t="s">
        <v>1956</v>
      </c>
      <c r="H655" s="5" t="s">
        <v>211</v>
      </c>
      <c r="I655" s="5"/>
      <c r="J655" s="5"/>
      <c r="K655" s="5"/>
      <c r="L655" s="5" t="s">
        <v>22</v>
      </c>
      <c r="M655" s="5"/>
      <c r="N655" s="5"/>
      <c r="O655" s="5"/>
      <c r="P655" s="5"/>
      <c r="Q655" s="5"/>
      <c r="R655" s="9"/>
      <c r="S655" s="1" t="str">
        <f t="shared" si="142"/>
        <v/>
      </c>
      <c r="T655" s="1" t="str">
        <f t="shared" si="143"/>
        <v/>
      </c>
      <c r="U655" s="1" t="str">
        <f t="shared" si="144"/>
        <v/>
      </c>
      <c r="V655" s="1" t="str">
        <f t="shared" si="145"/>
        <v>SyndrRetard;</v>
      </c>
      <c r="W655" s="1" t="str">
        <f t="shared" si="146"/>
        <v/>
      </c>
      <c r="X655" s="1" t="str">
        <f t="shared" si="147"/>
        <v/>
      </c>
      <c r="Y655" s="1" t="str">
        <f t="shared" si="148"/>
        <v/>
      </c>
      <c r="Z655" s="1" t="str">
        <f t="shared" si="149"/>
        <v/>
      </c>
      <c r="AA655" s="1" t="str">
        <f t="shared" si="150"/>
        <v/>
      </c>
      <c r="AB655" s="1" t="str">
        <f t="shared" si="151"/>
        <v/>
      </c>
      <c r="AC655" s="1" t="str">
        <f t="shared" si="152"/>
        <v>Gene:SMARCA4&amp;HGNC:11100&amp;OMIM:603254&amp;UserInfo:Coffin-Siris syndrome 4 ; Rhabdoid tumor predisposition syndrome 2&amp;UserType:SyndrRetard;</v>
      </c>
      <c r="AD655" s="1" t="str">
        <f t="shared" si="153"/>
        <v>SyndrRetard;</v>
      </c>
    </row>
    <row r="656" spans="1:30" ht="12" customHeight="1" x14ac:dyDescent="0.2">
      <c r="A656" s="5" t="s">
        <v>1957</v>
      </c>
      <c r="B656" s="5"/>
      <c r="C656" s="5" t="s">
        <v>1958</v>
      </c>
      <c r="D656" s="6" t="str">
        <f t="shared" si="141"/>
        <v>Click HGNC</v>
      </c>
      <c r="E656" s="7">
        <v>601607</v>
      </c>
      <c r="F656" s="6" t="str">
        <f t="shared" si="140"/>
        <v>Click OMIM</v>
      </c>
      <c r="G656" s="7" t="s">
        <v>1959</v>
      </c>
      <c r="H656" s="5" t="s">
        <v>211</v>
      </c>
      <c r="I656" s="5"/>
      <c r="J656" s="5"/>
      <c r="K656" s="5"/>
      <c r="L656" s="5" t="s">
        <v>22</v>
      </c>
      <c r="M656" s="5"/>
      <c r="N656" s="5"/>
      <c r="O656" s="5"/>
      <c r="P656" s="5"/>
      <c r="Q656" s="5"/>
      <c r="R656" s="9"/>
      <c r="S656" s="1" t="str">
        <f t="shared" si="142"/>
        <v/>
      </c>
      <c r="T656" s="1" t="str">
        <f t="shared" si="143"/>
        <v/>
      </c>
      <c r="U656" s="1" t="str">
        <f t="shared" si="144"/>
        <v/>
      </c>
      <c r="V656" s="1" t="str">
        <f t="shared" si="145"/>
        <v>SyndrRetard;</v>
      </c>
      <c r="W656" s="1" t="str">
        <f t="shared" si="146"/>
        <v/>
      </c>
      <c r="X656" s="1" t="str">
        <f t="shared" si="147"/>
        <v/>
      </c>
      <c r="Y656" s="1" t="str">
        <f t="shared" si="148"/>
        <v/>
      </c>
      <c r="Z656" s="1" t="str">
        <f t="shared" si="149"/>
        <v/>
      </c>
      <c r="AA656" s="1" t="str">
        <f t="shared" si="150"/>
        <v/>
      </c>
      <c r="AB656" s="1" t="str">
        <f t="shared" si="151"/>
        <v/>
      </c>
      <c r="AC656" s="1" t="str">
        <f t="shared" si="152"/>
        <v>Gene:SMARCB1&amp;HGNC:11103&amp;OMIM:601607&amp;UserInfo:Coffin-Siris syndrome 3 ; Rhabdoid tumors, somatic ; Rhabdoid predisposition syndrome 1 ; Schwannomatosis-1, susceptibility to&amp;UserType:SyndrRetard;</v>
      </c>
      <c r="AD656" s="1" t="str">
        <f t="shared" si="153"/>
        <v>SyndrRetard;</v>
      </c>
    </row>
    <row r="657" spans="1:30" ht="12" customHeight="1" x14ac:dyDescent="0.2">
      <c r="A657" s="5" t="s">
        <v>1960</v>
      </c>
      <c r="B657" s="5"/>
      <c r="C657" s="5" t="s">
        <v>1961</v>
      </c>
      <c r="D657" s="6" t="str">
        <f t="shared" si="141"/>
        <v>Click HGNC</v>
      </c>
      <c r="E657" s="7">
        <v>601734</v>
      </c>
      <c r="F657" s="6" t="str">
        <f t="shared" si="140"/>
        <v>Click OMIM</v>
      </c>
      <c r="G657" s="7" t="s">
        <v>20</v>
      </c>
      <c r="H657" s="5" t="s">
        <v>21</v>
      </c>
      <c r="I657" s="5"/>
      <c r="J657" s="5"/>
      <c r="K657" s="5"/>
      <c r="L657" s="5" t="s">
        <v>22</v>
      </c>
      <c r="M657" s="5"/>
      <c r="N657" s="5"/>
      <c r="O657" s="5"/>
      <c r="P657" s="5"/>
      <c r="Q657" s="5"/>
      <c r="R657" s="9"/>
      <c r="S657" s="1" t="str">
        <f t="shared" si="142"/>
        <v/>
      </c>
      <c r="T657" s="1" t="str">
        <f t="shared" si="143"/>
        <v/>
      </c>
      <c r="U657" s="1" t="str">
        <f t="shared" si="144"/>
        <v/>
      </c>
      <c r="V657" s="1" t="str">
        <f t="shared" si="145"/>
        <v>SyndrRetard;</v>
      </c>
      <c r="W657" s="1" t="str">
        <f t="shared" si="146"/>
        <v/>
      </c>
      <c r="X657" s="1" t="str">
        <f t="shared" si="147"/>
        <v/>
      </c>
      <c r="Y657" s="1" t="str">
        <f t="shared" si="148"/>
        <v/>
      </c>
      <c r="Z657" s="1" t="str">
        <f t="shared" si="149"/>
        <v/>
      </c>
      <c r="AA657" s="1" t="str">
        <f t="shared" si="150"/>
        <v/>
      </c>
      <c r="AB657" s="1" t="str">
        <f t="shared" si="151"/>
        <v/>
      </c>
      <c r="AC657" s="1" t="str">
        <f t="shared" si="152"/>
        <v>Gene:SMARCC2&amp;HGNC:11105&amp;OMIM:601734&amp;UserInfo:No OMIM phenotype&amp;UserType:SyndrRetard;</v>
      </c>
      <c r="AD657" s="1" t="str">
        <f t="shared" si="153"/>
        <v>SyndrRetard;</v>
      </c>
    </row>
    <row r="658" spans="1:30" ht="12" customHeight="1" x14ac:dyDescent="0.2">
      <c r="A658" s="5" t="s">
        <v>1962</v>
      </c>
      <c r="B658" s="5"/>
      <c r="C658" s="5" t="s">
        <v>1963</v>
      </c>
      <c r="D658" s="6" t="str">
        <f t="shared" si="141"/>
        <v>Click HGNC</v>
      </c>
      <c r="E658" s="7">
        <v>603111</v>
      </c>
      <c r="F658" s="6" t="str">
        <f t="shared" si="140"/>
        <v>Click OMIM</v>
      </c>
      <c r="G658" s="7" t="s">
        <v>1964</v>
      </c>
      <c r="H658" s="5" t="s">
        <v>211</v>
      </c>
      <c r="I658" s="5"/>
      <c r="J658" s="5"/>
      <c r="K658" s="5"/>
      <c r="L658" s="5" t="s">
        <v>22</v>
      </c>
      <c r="M658" s="5"/>
      <c r="N658" s="5"/>
      <c r="O658" s="5"/>
      <c r="P658" s="5"/>
      <c r="Q658" s="5"/>
      <c r="R658" s="9"/>
      <c r="S658" s="1" t="str">
        <f t="shared" si="142"/>
        <v/>
      </c>
      <c r="T658" s="1" t="str">
        <f t="shared" si="143"/>
        <v/>
      </c>
      <c r="U658" s="1" t="str">
        <f t="shared" si="144"/>
        <v/>
      </c>
      <c r="V658" s="1" t="str">
        <f t="shared" si="145"/>
        <v>SyndrRetard;</v>
      </c>
      <c r="W658" s="1" t="str">
        <f t="shared" si="146"/>
        <v/>
      </c>
      <c r="X658" s="1" t="str">
        <f t="shared" si="147"/>
        <v/>
      </c>
      <c r="Y658" s="1" t="str">
        <f t="shared" si="148"/>
        <v/>
      </c>
      <c r="Z658" s="1" t="str">
        <f t="shared" si="149"/>
        <v/>
      </c>
      <c r="AA658" s="1" t="str">
        <f t="shared" si="150"/>
        <v/>
      </c>
      <c r="AB658" s="1" t="str">
        <f t="shared" si="151"/>
        <v/>
      </c>
      <c r="AC658" s="1" t="str">
        <f t="shared" si="152"/>
        <v>Gene:SMARCE1&amp;HGNC:11109&amp;OMIM:603111&amp;UserInfo:Coffin-Siris syndrome 5 ; Meningioma, familial, susceptibility to&amp;UserType:SyndrRetard;</v>
      </c>
      <c r="AD658" s="1" t="str">
        <f t="shared" si="153"/>
        <v>SyndrRetard;</v>
      </c>
    </row>
    <row r="659" spans="1:30" ht="12" customHeight="1" x14ac:dyDescent="0.2">
      <c r="A659" s="5" t="s">
        <v>1965</v>
      </c>
      <c r="B659" s="5"/>
      <c r="C659" s="5" t="s">
        <v>1966</v>
      </c>
      <c r="D659" s="6" t="str">
        <f t="shared" si="141"/>
        <v>Click HGNC</v>
      </c>
      <c r="E659" s="7">
        <v>300040</v>
      </c>
      <c r="F659" s="6" t="str">
        <f t="shared" si="140"/>
        <v>Click OMIM</v>
      </c>
      <c r="G659" s="7" t="s">
        <v>1967</v>
      </c>
      <c r="H659" s="5" t="s">
        <v>21</v>
      </c>
      <c r="I659" s="5"/>
      <c r="J659" s="5"/>
      <c r="K659" s="5"/>
      <c r="L659" s="5" t="s">
        <v>22</v>
      </c>
      <c r="M659" s="5"/>
      <c r="N659" s="5"/>
      <c r="O659" s="5"/>
      <c r="P659" s="5"/>
      <c r="Q659" s="5"/>
      <c r="R659" s="9"/>
      <c r="S659" s="1" t="str">
        <f t="shared" si="142"/>
        <v/>
      </c>
      <c r="T659" s="1" t="str">
        <f t="shared" si="143"/>
        <v/>
      </c>
      <c r="U659" s="1" t="str">
        <f t="shared" si="144"/>
        <v/>
      </c>
      <c r="V659" s="1" t="str">
        <f t="shared" si="145"/>
        <v>SyndrRetard;</v>
      </c>
      <c r="W659" s="1" t="str">
        <f t="shared" si="146"/>
        <v/>
      </c>
      <c r="X659" s="1" t="str">
        <f t="shared" si="147"/>
        <v/>
      </c>
      <c r="Y659" s="1" t="str">
        <f t="shared" si="148"/>
        <v/>
      </c>
      <c r="Z659" s="1" t="str">
        <f t="shared" si="149"/>
        <v/>
      </c>
      <c r="AA659" s="1" t="str">
        <f t="shared" si="150"/>
        <v/>
      </c>
      <c r="AB659" s="1" t="str">
        <f t="shared" si="151"/>
        <v/>
      </c>
      <c r="AC659" s="1" t="str">
        <f t="shared" si="152"/>
        <v>Gene:SMC1A&amp;HGNC:11111&amp;OMIM:300040&amp;UserInfo:Cornelia de Lange syndrome 2&amp;UserType:SyndrRetard;</v>
      </c>
      <c r="AD659" s="1" t="str">
        <f t="shared" si="153"/>
        <v>SyndrRetard;</v>
      </c>
    </row>
    <row r="660" spans="1:30" ht="12" customHeight="1" x14ac:dyDescent="0.2">
      <c r="A660" s="5" t="s">
        <v>1968</v>
      </c>
      <c r="B660" s="5"/>
      <c r="C660" s="5" t="s">
        <v>1969</v>
      </c>
      <c r="D660" s="6" t="str">
        <f t="shared" si="141"/>
        <v>Click HGNC</v>
      </c>
      <c r="E660" s="7">
        <v>606062</v>
      </c>
      <c r="F660" s="6" t="str">
        <f t="shared" si="140"/>
        <v>Click OMIM</v>
      </c>
      <c r="G660" s="7" t="s">
        <v>1970</v>
      </c>
      <c r="H660" s="5" t="s">
        <v>21</v>
      </c>
      <c r="I660" s="5"/>
      <c r="J660" s="5"/>
      <c r="K660" s="5"/>
      <c r="L660" s="5" t="s">
        <v>22</v>
      </c>
      <c r="M660" s="5"/>
      <c r="N660" s="5"/>
      <c r="O660" s="5"/>
      <c r="P660" s="5"/>
      <c r="Q660" s="5"/>
      <c r="R660" s="9"/>
      <c r="S660" s="1" t="str">
        <f t="shared" si="142"/>
        <v/>
      </c>
      <c r="T660" s="1" t="str">
        <f t="shared" si="143"/>
        <v/>
      </c>
      <c r="U660" s="1" t="str">
        <f t="shared" si="144"/>
        <v/>
      </c>
      <c r="V660" s="1" t="str">
        <f t="shared" si="145"/>
        <v>SyndrRetard;</v>
      </c>
      <c r="W660" s="1" t="str">
        <f t="shared" si="146"/>
        <v/>
      </c>
      <c r="X660" s="1" t="str">
        <f t="shared" si="147"/>
        <v/>
      </c>
      <c r="Y660" s="1" t="str">
        <f t="shared" si="148"/>
        <v/>
      </c>
      <c r="Z660" s="1" t="str">
        <f t="shared" si="149"/>
        <v/>
      </c>
      <c r="AA660" s="1" t="str">
        <f t="shared" si="150"/>
        <v/>
      </c>
      <c r="AB660" s="1" t="str">
        <f t="shared" si="151"/>
        <v/>
      </c>
      <c r="AC660" s="1" t="str">
        <f t="shared" si="152"/>
        <v>Gene:SMC3&amp;HGNC:2468&amp;OMIM:606062&amp;UserInfo:Cornelia de Lange syndrome 3&amp;UserType:SyndrRetard;</v>
      </c>
      <c r="AD660" s="1" t="str">
        <f t="shared" si="153"/>
        <v>SyndrRetard;</v>
      </c>
    </row>
    <row r="661" spans="1:30" ht="12" customHeight="1" x14ac:dyDescent="0.2">
      <c r="A661" s="5" t="s">
        <v>1971</v>
      </c>
      <c r="B661" s="5"/>
      <c r="C661" s="5" t="s">
        <v>1972</v>
      </c>
      <c r="D661" s="6" t="str">
        <f t="shared" si="141"/>
        <v>Click HGNC</v>
      </c>
      <c r="E661" s="7">
        <v>608488</v>
      </c>
      <c r="F661" s="6" t="str">
        <f t="shared" si="140"/>
        <v>Click OMIM</v>
      </c>
      <c r="G661" s="7" t="s">
        <v>1973</v>
      </c>
      <c r="H661" s="5" t="s">
        <v>21</v>
      </c>
      <c r="I661" s="5"/>
      <c r="J661" s="5"/>
      <c r="K661" s="5"/>
      <c r="L661" s="5" t="s">
        <v>22</v>
      </c>
      <c r="M661" s="5"/>
      <c r="N661" s="5"/>
      <c r="O661" s="5"/>
      <c r="P661" s="5" t="s">
        <v>22</v>
      </c>
      <c r="Q661" s="5"/>
      <c r="R661" s="9"/>
      <c r="S661" s="1" t="str">
        <f t="shared" si="142"/>
        <v/>
      </c>
      <c r="T661" s="1" t="str">
        <f t="shared" si="143"/>
        <v/>
      </c>
      <c r="U661" s="1" t="str">
        <f t="shared" si="144"/>
        <v/>
      </c>
      <c r="V661" s="1" t="str">
        <f t="shared" si="145"/>
        <v>SyndrRetard;</v>
      </c>
      <c r="W661" s="1" t="str">
        <f t="shared" si="146"/>
        <v/>
      </c>
      <c r="X661" s="1" t="str">
        <f t="shared" si="147"/>
        <v/>
      </c>
      <c r="Y661" s="1" t="str">
        <f t="shared" si="148"/>
        <v/>
      </c>
      <c r="Z661" s="1" t="str">
        <f t="shared" si="149"/>
        <v>NonRetardButSyndr;</v>
      </c>
      <c r="AA661" s="1" t="str">
        <f t="shared" si="150"/>
        <v/>
      </c>
      <c r="AB661" s="1" t="str">
        <f t="shared" si="151"/>
        <v/>
      </c>
      <c r="AC661" s="1" t="str">
        <f t="shared" si="152"/>
        <v>Gene:SMOC1&amp;HGNC:20318&amp;OMIM:608488&amp;UserInfo:Microphthalmia with limb anomalies&amp;UserType:SyndrRetard;NonRetardButSyndr;</v>
      </c>
      <c r="AD661" s="1" t="str">
        <f t="shared" si="153"/>
        <v>SyndrRetard;NonRetardButSyndr;</v>
      </c>
    </row>
    <row r="662" spans="1:30" ht="12" customHeight="1" x14ac:dyDescent="0.2">
      <c r="A662" s="5" t="s">
        <v>1974</v>
      </c>
      <c r="B662" s="5"/>
      <c r="C662" s="5" t="s">
        <v>1975</v>
      </c>
      <c r="D662" s="6" t="str">
        <f t="shared" si="141"/>
        <v>Click HGNC</v>
      </c>
      <c r="E662" s="7">
        <v>607608</v>
      </c>
      <c r="F662" s="6" t="str">
        <f t="shared" si="140"/>
        <v>Click OMIM</v>
      </c>
      <c r="G662" s="7" t="s">
        <v>1976</v>
      </c>
      <c r="H662" s="5" t="s">
        <v>21</v>
      </c>
      <c r="I662" s="5"/>
      <c r="J662" s="5"/>
      <c r="K662" s="8" t="s">
        <v>29</v>
      </c>
      <c r="L662" s="8" t="s">
        <v>29</v>
      </c>
      <c r="M662" s="5"/>
      <c r="N662" s="8" t="s">
        <v>29</v>
      </c>
      <c r="O662" s="5" t="s">
        <v>22</v>
      </c>
      <c r="P662" s="5"/>
      <c r="Q662" s="5"/>
      <c r="R662" s="9"/>
      <c r="S662" s="1" t="str">
        <f t="shared" si="142"/>
        <v/>
      </c>
      <c r="T662" s="1" t="str">
        <f t="shared" si="143"/>
        <v/>
      </c>
      <c r="U662" s="1" t="str">
        <f t="shared" si="144"/>
        <v>NonSyndrRetard;</v>
      </c>
      <c r="V662" s="1" t="str">
        <f t="shared" si="145"/>
        <v>SyndrRetard;</v>
      </c>
      <c r="W662" s="1" t="str">
        <f t="shared" si="146"/>
        <v/>
      </c>
      <c r="X662" s="1" t="str">
        <f t="shared" si="147"/>
        <v>Encephalo;</v>
      </c>
      <c r="Y662" s="1" t="str">
        <f t="shared" si="148"/>
        <v>Metabolism;</v>
      </c>
      <c r="Z662" s="1" t="str">
        <f t="shared" si="149"/>
        <v/>
      </c>
      <c r="AA662" s="1" t="str">
        <f t="shared" si="150"/>
        <v/>
      </c>
      <c r="AB662" s="1" t="str">
        <f t="shared" si="151"/>
        <v/>
      </c>
      <c r="AC662" s="1" t="str">
        <f t="shared" si="152"/>
        <v>Gene:SMPD1&amp;HGNC:11120&amp;OMIM:607608&amp;UserInfo:Niemann-Pick disease, type A ; Niemann-Pick disease, type B&amp;UserType:NonSyndrRetard;SyndrRetard;Encephalo;Metabolism;</v>
      </c>
      <c r="AD662" s="1" t="str">
        <f t="shared" si="153"/>
        <v>NonSyndrRetard;SyndrRetard;Encephalo;Metabolism;</v>
      </c>
    </row>
    <row r="663" spans="1:30" ht="12" customHeight="1" x14ac:dyDescent="0.2">
      <c r="A663" s="5" t="s">
        <v>1977</v>
      </c>
      <c r="B663" s="5"/>
      <c r="C663" s="5" t="s">
        <v>1978</v>
      </c>
      <c r="D663" s="6" t="str">
        <f t="shared" si="141"/>
        <v>Click HGNC</v>
      </c>
      <c r="E663" s="7">
        <v>300105</v>
      </c>
      <c r="F663" s="6" t="str">
        <f t="shared" si="140"/>
        <v>Click OMIM</v>
      </c>
      <c r="G663" s="7" t="s">
        <v>1979</v>
      </c>
      <c r="H663" s="5" t="s">
        <v>21</v>
      </c>
      <c r="I663" s="5"/>
      <c r="J663" s="5"/>
      <c r="K663" s="5"/>
      <c r="L663" s="5" t="s">
        <v>22</v>
      </c>
      <c r="M663" s="5"/>
      <c r="N663" s="5"/>
      <c r="O663" s="5"/>
      <c r="P663" s="5"/>
      <c r="Q663" s="5"/>
      <c r="R663" s="9"/>
      <c r="S663" s="1" t="str">
        <f t="shared" si="142"/>
        <v/>
      </c>
      <c r="T663" s="1" t="str">
        <f t="shared" si="143"/>
        <v/>
      </c>
      <c r="U663" s="1" t="str">
        <f t="shared" si="144"/>
        <v/>
      </c>
      <c r="V663" s="1" t="str">
        <f t="shared" si="145"/>
        <v>SyndrRetard;</v>
      </c>
      <c r="W663" s="1" t="str">
        <f t="shared" si="146"/>
        <v/>
      </c>
      <c r="X663" s="1" t="str">
        <f t="shared" si="147"/>
        <v/>
      </c>
      <c r="Y663" s="1" t="str">
        <f t="shared" si="148"/>
        <v/>
      </c>
      <c r="Z663" s="1" t="str">
        <f t="shared" si="149"/>
        <v/>
      </c>
      <c r="AA663" s="1" t="str">
        <f t="shared" si="150"/>
        <v/>
      </c>
      <c r="AB663" s="1" t="str">
        <f t="shared" si="151"/>
        <v/>
      </c>
      <c r="AC663" s="1" t="str">
        <f t="shared" si="152"/>
        <v>Gene:SMS&amp;HGNC:11123&amp;OMIM:300105&amp;UserInfo:Mental retardation, X-linked, Snyder-Robinson type&amp;UserType:SyndrRetard;</v>
      </c>
      <c r="AD663" s="1" t="str">
        <f t="shared" si="153"/>
        <v>SyndrRetard;</v>
      </c>
    </row>
    <row r="664" spans="1:30" ht="12" customHeight="1" x14ac:dyDescent="0.2">
      <c r="A664" s="5" t="s">
        <v>1980</v>
      </c>
      <c r="B664" s="5"/>
      <c r="C664" s="5" t="s">
        <v>1981</v>
      </c>
      <c r="D664" s="6" t="str">
        <f t="shared" si="141"/>
        <v>Click HGNC</v>
      </c>
      <c r="E664" s="7">
        <v>604202</v>
      </c>
      <c r="F664" s="6" t="str">
        <f t="shared" si="140"/>
        <v>Click OMIM</v>
      </c>
      <c r="G664" s="7" t="s">
        <v>1982</v>
      </c>
      <c r="H664" s="5" t="s">
        <v>21</v>
      </c>
      <c r="I664" s="5"/>
      <c r="J664" s="5"/>
      <c r="K664" s="5"/>
      <c r="L664" s="5" t="s">
        <v>22</v>
      </c>
      <c r="M664" s="5" t="s">
        <v>22</v>
      </c>
      <c r="N664" s="5"/>
      <c r="O664" s="5"/>
      <c r="P664" s="5"/>
      <c r="Q664" s="5"/>
      <c r="R664" s="9"/>
      <c r="S664" s="1" t="str">
        <f t="shared" si="142"/>
        <v/>
      </c>
      <c r="T664" s="1" t="str">
        <f t="shared" si="143"/>
        <v/>
      </c>
      <c r="U664" s="1" t="str">
        <f t="shared" si="144"/>
        <v/>
      </c>
      <c r="V664" s="1" t="str">
        <f t="shared" si="145"/>
        <v>SyndrRetard;</v>
      </c>
      <c r="W664" s="1" t="str">
        <f t="shared" si="146"/>
        <v>RetardPlusCerebAbnorm;</v>
      </c>
      <c r="X664" s="1" t="str">
        <f t="shared" si="147"/>
        <v/>
      </c>
      <c r="Y664" s="1" t="str">
        <f t="shared" si="148"/>
        <v/>
      </c>
      <c r="Z664" s="1" t="str">
        <f t="shared" si="149"/>
        <v/>
      </c>
      <c r="AA664" s="1" t="str">
        <f t="shared" si="150"/>
        <v/>
      </c>
      <c r="AB664" s="1" t="str">
        <f t="shared" si="151"/>
        <v/>
      </c>
      <c r="AC664" s="1" t="str">
        <f t="shared" si="152"/>
        <v>Gene:SNAP29&amp;HGNC:11133&amp;OMIM:604202&amp;UserInfo:Cerebral dysgenesis, neuropathy, ichthyosis, and palmoplantar keratoderma syndrome&amp;UserType:SyndrRetard;RetardPlusCerebAbnorm;</v>
      </c>
      <c r="AD664" s="1" t="str">
        <f t="shared" si="153"/>
        <v>SyndrRetard;RetardPlusCerebAbnorm;</v>
      </c>
    </row>
    <row r="665" spans="1:30" ht="12" customHeight="1" x14ac:dyDescent="0.2">
      <c r="A665" s="5" t="s">
        <v>1983</v>
      </c>
      <c r="B665" s="5"/>
      <c r="C665" s="5" t="s">
        <v>1984</v>
      </c>
      <c r="D665" s="6" t="str">
        <f t="shared" si="141"/>
        <v>Click HGNC</v>
      </c>
      <c r="E665" s="7">
        <v>608241</v>
      </c>
      <c r="F665" s="6" t="str">
        <f t="shared" si="140"/>
        <v>Click OMIM</v>
      </c>
      <c r="G665" s="7" t="s">
        <v>1985</v>
      </c>
      <c r="H665" s="5" t="s">
        <v>21</v>
      </c>
      <c r="I665" s="5"/>
      <c r="J665" s="5"/>
      <c r="K665" s="5"/>
      <c r="L665" s="5" t="s">
        <v>22</v>
      </c>
      <c r="M665" s="5" t="s">
        <v>22</v>
      </c>
      <c r="N665" s="5" t="s">
        <v>22</v>
      </c>
      <c r="O665" s="5"/>
      <c r="P665" s="5"/>
      <c r="Q665" s="5"/>
      <c r="R665" s="9"/>
      <c r="S665" s="1" t="str">
        <f t="shared" si="142"/>
        <v/>
      </c>
      <c r="T665" s="1" t="str">
        <f t="shared" si="143"/>
        <v/>
      </c>
      <c r="U665" s="1" t="str">
        <f t="shared" si="144"/>
        <v/>
      </c>
      <c r="V665" s="1" t="str">
        <f t="shared" si="145"/>
        <v>SyndrRetard;</v>
      </c>
      <c r="W665" s="1" t="str">
        <f t="shared" si="146"/>
        <v>RetardPlusCerebAbnorm;</v>
      </c>
      <c r="X665" s="1" t="str">
        <f t="shared" si="147"/>
        <v>Encephalo;</v>
      </c>
      <c r="Y665" s="1" t="str">
        <f t="shared" si="148"/>
        <v/>
      </c>
      <c r="Z665" s="1" t="str">
        <f t="shared" si="149"/>
        <v/>
      </c>
      <c r="AA665" s="1" t="str">
        <f t="shared" si="150"/>
        <v/>
      </c>
      <c r="AB665" s="1" t="str">
        <f t="shared" si="151"/>
        <v/>
      </c>
      <c r="AC665" s="1" t="str">
        <f t="shared" si="152"/>
        <v>Gene:SNIP1&amp;HGNC:30587&amp;OMIM:608241&amp;UserInfo:Psychomotor retardation, epilepsy, and craniofacial dysmorphism&amp;UserType:SyndrRetard;RetardPlusCerebAbnorm;Encephalo;</v>
      </c>
      <c r="AD665" s="1" t="str">
        <f t="shared" si="153"/>
        <v>SyndrRetard;RetardPlusCerebAbnorm;Encephalo;</v>
      </c>
    </row>
    <row r="666" spans="1:30" ht="12" customHeight="1" x14ac:dyDescent="0.2">
      <c r="A666" s="5" t="s">
        <v>1986</v>
      </c>
      <c r="B666" s="5"/>
      <c r="C666" s="5" t="s">
        <v>1987</v>
      </c>
      <c r="D666" s="6" t="str">
        <f t="shared" si="141"/>
        <v>Click HGNC</v>
      </c>
      <c r="E666" s="7">
        <v>616105</v>
      </c>
      <c r="F666" s="6" t="str">
        <f t="shared" si="140"/>
        <v>Click OMIM</v>
      </c>
      <c r="G666" s="7" t="s">
        <v>1988</v>
      </c>
      <c r="H666" s="5" t="s">
        <v>21</v>
      </c>
      <c r="I666" s="5"/>
      <c r="J666" s="5"/>
      <c r="K666" s="5"/>
      <c r="L666" s="5" t="s">
        <v>22</v>
      </c>
      <c r="M666" s="5" t="s">
        <v>22</v>
      </c>
      <c r="N666" s="5"/>
      <c r="O666" s="5"/>
      <c r="P666" s="5"/>
      <c r="Q666" s="5"/>
      <c r="R666" s="9" t="s">
        <v>22</v>
      </c>
      <c r="S666" s="1" t="str">
        <f t="shared" si="142"/>
        <v/>
      </c>
      <c r="T666" s="1" t="str">
        <f t="shared" si="143"/>
        <v/>
      </c>
      <c r="U666" s="1" t="str">
        <f t="shared" si="144"/>
        <v/>
      </c>
      <c r="V666" s="1" t="str">
        <f t="shared" si="145"/>
        <v>SyndrRetard;</v>
      </c>
      <c r="W666" s="1" t="str">
        <f t="shared" si="146"/>
        <v>RetardPlusCerebAbnorm;</v>
      </c>
      <c r="X666" s="1" t="str">
        <f t="shared" si="147"/>
        <v/>
      </c>
      <c r="Y666" s="1" t="str">
        <f t="shared" si="148"/>
        <v/>
      </c>
      <c r="Z666" s="1" t="str">
        <f t="shared" si="149"/>
        <v/>
      </c>
      <c r="AA666" s="1" t="str">
        <f t="shared" si="150"/>
        <v/>
      </c>
      <c r="AB666" s="1" t="str">
        <f t="shared" si="151"/>
        <v>Neuro;</v>
      </c>
      <c r="AC666" s="1" t="str">
        <f t="shared" si="152"/>
        <v>Gene:SNX14&amp;HGNC:14977&amp;OMIM:616105&amp;UserInfo:Spinocerebellar ataxia, autosomal recessive 20&amp;UserType:SyndrRetard;RetardPlusCerebAbnorm;Neuro;</v>
      </c>
      <c r="AD666" s="1" t="str">
        <f t="shared" si="153"/>
        <v>SyndrRetard;RetardPlusCerebAbnorm;Neuro;</v>
      </c>
    </row>
    <row r="667" spans="1:30" ht="12" customHeight="1" x14ac:dyDescent="0.2">
      <c r="A667" s="5" t="s">
        <v>1989</v>
      </c>
      <c r="B667" s="5"/>
      <c r="C667" s="5" t="s">
        <v>1990</v>
      </c>
      <c r="D667" s="6" t="str">
        <f t="shared" si="141"/>
        <v>Click HGNC</v>
      </c>
      <c r="E667" s="7">
        <v>613667</v>
      </c>
      <c r="F667" s="6" t="str">
        <f t="shared" si="140"/>
        <v>Click OMIM</v>
      </c>
      <c r="G667" s="7" t="s">
        <v>1991</v>
      </c>
      <c r="H667" s="5" t="s">
        <v>21</v>
      </c>
      <c r="I667" s="5"/>
      <c r="J667" s="5"/>
      <c r="K667" s="5"/>
      <c r="L667" s="5" t="s">
        <v>22</v>
      </c>
      <c r="M667" s="5"/>
      <c r="N667" s="5"/>
      <c r="O667" s="5"/>
      <c r="P667" s="5"/>
      <c r="Q667" s="5"/>
      <c r="R667" s="9"/>
      <c r="S667" s="1" t="str">
        <f t="shared" si="142"/>
        <v/>
      </c>
      <c r="T667" s="1" t="str">
        <f t="shared" si="143"/>
        <v/>
      </c>
      <c r="U667" s="1" t="str">
        <f t="shared" si="144"/>
        <v/>
      </c>
      <c r="V667" s="1" t="str">
        <f t="shared" si="145"/>
        <v>SyndrRetard;</v>
      </c>
      <c r="W667" s="1" t="str">
        <f t="shared" si="146"/>
        <v/>
      </c>
      <c r="X667" s="1" t="str">
        <f t="shared" si="147"/>
        <v/>
      </c>
      <c r="Y667" s="1" t="str">
        <f t="shared" si="148"/>
        <v/>
      </c>
      <c r="Z667" s="1" t="str">
        <f t="shared" si="149"/>
        <v/>
      </c>
      <c r="AA667" s="1" t="str">
        <f t="shared" si="150"/>
        <v/>
      </c>
      <c r="AB667" s="1" t="str">
        <f t="shared" si="151"/>
        <v/>
      </c>
      <c r="AC667" s="1" t="str">
        <f t="shared" si="152"/>
        <v>Gene:SOBP&amp;HGNC:29256&amp;OMIM:613667&amp;UserInfo:Mental retardation, anterior maxillary protrusion, and strabismus&amp;UserType:SyndrRetard;</v>
      </c>
      <c r="AD667" s="1" t="str">
        <f t="shared" si="153"/>
        <v>SyndrRetard;</v>
      </c>
    </row>
    <row r="668" spans="1:30" ht="12" customHeight="1" x14ac:dyDescent="0.2">
      <c r="A668" s="5" t="s">
        <v>1992</v>
      </c>
      <c r="B668" s="5"/>
      <c r="C668" s="5" t="s">
        <v>1993</v>
      </c>
      <c r="D668" s="6" t="str">
        <f t="shared" si="141"/>
        <v>Click HGNC</v>
      </c>
      <c r="E668" s="7">
        <v>182465</v>
      </c>
      <c r="F668" s="6" t="str">
        <f t="shared" si="140"/>
        <v>Click OMIM</v>
      </c>
      <c r="G668" s="7" t="s">
        <v>20</v>
      </c>
      <c r="H668" s="5" t="s">
        <v>21</v>
      </c>
      <c r="I668" s="5"/>
      <c r="J668" s="5"/>
      <c r="K668" s="5"/>
      <c r="L668" s="5"/>
      <c r="M668" s="5"/>
      <c r="N668" s="5"/>
      <c r="O668" s="5"/>
      <c r="P668" s="5"/>
      <c r="Q668" s="5"/>
      <c r="R668" s="9"/>
      <c r="S668" s="1" t="str">
        <f t="shared" si="142"/>
        <v/>
      </c>
      <c r="T668" s="1" t="str">
        <f t="shared" si="143"/>
        <v/>
      </c>
      <c r="U668" s="1" t="str">
        <f t="shared" si="144"/>
        <v/>
      </c>
      <c r="V668" s="1" t="str">
        <f t="shared" si="145"/>
        <v/>
      </c>
      <c r="W668" s="1" t="str">
        <f t="shared" si="146"/>
        <v/>
      </c>
      <c r="X668" s="1" t="str">
        <f t="shared" si="147"/>
        <v/>
      </c>
      <c r="Y668" s="1" t="str">
        <f t="shared" si="148"/>
        <v/>
      </c>
      <c r="Z668" s="1" t="str">
        <f t="shared" si="149"/>
        <v/>
      </c>
      <c r="AA668" s="1" t="str">
        <f t="shared" si="150"/>
        <v/>
      </c>
      <c r="AB668" s="1" t="str">
        <f t="shared" si="151"/>
        <v/>
      </c>
      <c r="AC668" s="1" t="str">
        <f t="shared" si="152"/>
        <v>Gene:SON&amp;HGNC:11183&amp;OMIM:182465&amp;UserInfo:No OMIM phenotype&amp;UserType:</v>
      </c>
      <c r="AD668" s="1" t="str">
        <f t="shared" si="153"/>
        <v/>
      </c>
    </row>
    <row r="669" spans="1:30" ht="12" customHeight="1" x14ac:dyDescent="0.2">
      <c r="A669" s="5" t="s">
        <v>1994</v>
      </c>
      <c r="B669" s="5"/>
      <c r="C669" s="5" t="s">
        <v>1995</v>
      </c>
      <c r="D669" s="6" t="str">
        <f t="shared" si="141"/>
        <v>Click HGNC</v>
      </c>
      <c r="E669" s="7">
        <v>182530</v>
      </c>
      <c r="F669" s="6" t="str">
        <f t="shared" si="140"/>
        <v>Click OMIM</v>
      </c>
      <c r="G669" s="7" t="s">
        <v>1996</v>
      </c>
      <c r="H669" s="5" t="s">
        <v>21</v>
      </c>
      <c r="I669" s="5"/>
      <c r="J669" s="5"/>
      <c r="K669" s="5"/>
      <c r="L669" s="5" t="s">
        <v>22</v>
      </c>
      <c r="M669" s="5"/>
      <c r="N669" s="5"/>
      <c r="O669" s="5"/>
      <c r="P669" s="5"/>
      <c r="Q669" s="5"/>
      <c r="R669" s="9"/>
      <c r="S669" s="1" t="str">
        <f t="shared" si="142"/>
        <v/>
      </c>
      <c r="T669" s="1" t="str">
        <f t="shared" si="143"/>
        <v/>
      </c>
      <c r="U669" s="1" t="str">
        <f t="shared" si="144"/>
        <v/>
      </c>
      <c r="V669" s="1" t="str">
        <f t="shared" si="145"/>
        <v>SyndrRetard;</v>
      </c>
      <c r="W669" s="1" t="str">
        <f t="shared" si="146"/>
        <v/>
      </c>
      <c r="X669" s="1" t="str">
        <f t="shared" si="147"/>
        <v/>
      </c>
      <c r="Y669" s="1" t="str">
        <f t="shared" si="148"/>
        <v/>
      </c>
      <c r="Z669" s="1" t="str">
        <f t="shared" si="149"/>
        <v/>
      </c>
      <c r="AA669" s="1" t="str">
        <f t="shared" si="150"/>
        <v/>
      </c>
      <c r="AB669" s="1" t="str">
        <f t="shared" si="151"/>
        <v/>
      </c>
      <c r="AC669" s="1" t="str">
        <f t="shared" si="152"/>
        <v>Gene:SOS1&amp;HGNC:11187&amp;OMIM:182530&amp;UserInfo:?Fibromatosis, gingival, 1 ; Noonan syndrome 4&amp;UserType:SyndrRetard;</v>
      </c>
      <c r="AD669" s="1" t="str">
        <f t="shared" si="153"/>
        <v>SyndrRetard;</v>
      </c>
    </row>
    <row r="670" spans="1:30" ht="12" customHeight="1" x14ac:dyDescent="0.2">
      <c r="A670" s="5" t="s">
        <v>1997</v>
      </c>
      <c r="B670" s="5"/>
      <c r="C670" s="5" t="s">
        <v>1998</v>
      </c>
      <c r="D670" s="6" t="str">
        <f t="shared" si="141"/>
        <v>Click HGNC</v>
      </c>
      <c r="E670" s="7">
        <v>602229</v>
      </c>
      <c r="F670" s="6" t="str">
        <f t="shared" si="140"/>
        <v>Click OMIM</v>
      </c>
      <c r="G670" s="7" t="s">
        <v>1999</v>
      </c>
      <c r="H670" s="5" t="s">
        <v>283</v>
      </c>
      <c r="I670" s="5"/>
      <c r="J670" s="5"/>
      <c r="K670" s="5"/>
      <c r="L670" s="5" t="s">
        <v>22</v>
      </c>
      <c r="M670" s="5" t="s">
        <v>22</v>
      </c>
      <c r="N670" s="5"/>
      <c r="O670" s="5"/>
      <c r="P670" s="5" t="s">
        <v>22</v>
      </c>
      <c r="Q670" s="5"/>
      <c r="R670" s="9" t="s">
        <v>22</v>
      </c>
      <c r="S670" s="1" t="str">
        <f t="shared" si="142"/>
        <v/>
      </c>
      <c r="T670" s="1" t="str">
        <f t="shared" si="143"/>
        <v/>
      </c>
      <c r="U670" s="1" t="str">
        <f t="shared" si="144"/>
        <v/>
      </c>
      <c r="V670" s="1" t="str">
        <f t="shared" si="145"/>
        <v>SyndrRetard;</v>
      </c>
      <c r="W670" s="1" t="str">
        <f t="shared" si="146"/>
        <v>RetardPlusCerebAbnorm;</v>
      </c>
      <c r="X670" s="1" t="str">
        <f t="shared" si="147"/>
        <v/>
      </c>
      <c r="Y670" s="1" t="str">
        <f t="shared" si="148"/>
        <v/>
      </c>
      <c r="Z670" s="1" t="str">
        <f t="shared" si="149"/>
        <v>NonRetardButSyndr;</v>
      </c>
      <c r="AA670" s="1" t="str">
        <f t="shared" si="150"/>
        <v/>
      </c>
      <c r="AB670" s="1" t="str">
        <f t="shared" si="151"/>
        <v>Neuro;</v>
      </c>
      <c r="AC670" s="1" t="str">
        <f t="shared" si="152"/>
        <v>Gene:SOX10&amp;HGNC:11190&amp;OMIM:602229&amp;UserInfo:PCWH syndrome ; Waardenburg syndrome, type 2E, with or without neurologic involvement ; Waardenburg syndrome, type 4C&amp;UserType:SyndrRetard;RetardPlusCerebAbnorm;NonRetardButSyndr;Neuro;</v>
      </c>
      <c r="AD670" s="1" t="str">
        <f t="shared" si="153"/>
        <v>SyndrRetard;RetardPlusCerebAbnorm;NonRetardButSyndr;Neuro;</v>
      </c>
    </row>
    <row r="671" spans="1:30" ht="12" customHeight="1" x14ac:dyDescent="0.2">
      <c r="A671" s="5" t="s">
        <v>2000</v>
      </c>
      <c r="B671" s="5"/>
      <c r="C671" s="5" t="s">
        <v>2001</v>
      </c>
      <c r="D671" s="6" t="str">
        <f t="shared" si="141"/>
        <v>Click HGNC</v>
      </c>
      <c r="E671" s="7">
        <v>600898</v>
      </c>
      <c r="F671" s="6" t="str">
        <f t="shared" si="140"/>
        <v>Click OMIM</v>
      </c>
      <c r="G671" s="7" t="s">
        <v>2002</v>
      </c>
      <c r="H671" s="5" t="s">
        <v>21</v>
      </c>
      <c r="I671" s="5"/>
      <c r="J671" s="5"/>
      <c r="K671" s="5" t="s">
        <v>22</v>
      </c>
      <c r="L671" s="5" t="s">
        <v>22</v>
      </c>
      <c r="M671" s="5"/>
      <c r="N671" s="5"/>
      <c r="O671" s="5"/>
      <c r="P671" s="5"/>
      <c r="Q671" s="5"/>
      <c r="R671" s="9"/>
      <c r="S671" s="1" t="str">
        <f t="shared" si="142"/>
        <v/>
      </c>
      <c r="T671" s="1" t="str">
        <f t="shared" si="143"/>
        <v/>
      </c>
      <c r="U671" s="1" t="str">
        <f t="shared" si="144"/>
        <v>NonSyndrRetard;</v>
      </c>
      <c r="V671" s="1" t="str">
        <f t="shared" si="145"/>
        <v>SyndrRetard;</v>
      </c>
      <c r="W671" s="1" t="str">
        <f t="shared" si="146"/>
        <v/>
      </c>
      <c r="X671" s="1" t="str">
        <f t="shared" si="147"/>
        <v/>
      </c>
      <c r="Y671" s="1" t="str">
        <f t="shared" si="148"/>
        <v/>
      </c>
      <c r="Z671" s="1" t="str">
        <f t="shared" si="149"/>
        <v/>
      </c>
      <c r="AA671" s="1" t="str">
        <f t="shared" si="150"/>
        <v/>
      </c>
      <c r="AB671" s="1" t="str">
        <f t="shared" si="151"/>
        <v/>
      </c>
      <c r="AC671" s="1" t="str">
        <f t="shared" si="152"/>
        <v>Gene:SOX11&amp;HGNC:11191&amp;OMIM:600898&amp;UserInfo:Mental retardation, autosomal dominant, 27&amp;UserType:NonSyndrRetard;SyndrRetard;</v>
      </c>
      <c r="AD671" s="1" t="str">
        <f t="shared" si="153"/>
        <v>NonSyndrRetard;SyndrRetard;</v>
      </c>
    </row>
    <row r="672" spans="1:30" ht="12" customHeight="1" x14ac:dyDescent="0.2">
      <c r="A672" s="5" t="s">
        <v>2003</v>
      </c>
      <c r="B672" s="5"/>
      <c r="C672" s="5" t="s">
        <v>2004</v>
      </c>
      <c r="D672" s="6" t="str">
        <f t="shared" si="141"/>
        <v>Click HGNC</v>
      </c>
      <c r="E672" s="7">
        <v>184429</v>
      </c>
      <c r="F672" s="6" t="str">
        <f t="shared" si="140"/>
        <v>Click OMIM</v>
      </c>
      <c r="G672" s="7" t="s">
        <v>2005</v>
      </c>
      <c r="H672" s="5" t="s">
        <v>21</v>
      </c>
      <c r="I672" s="5"/>
      <c r="J672" s="5"/>
      <c r="K672" s="5"/>
      <c r="L672" s="5" t="s">
        <v>22</v>
      </c>
      <c r="M672" s="5" t="s">
        <v>22</v>
      </c>
      <c r="N672" s="5"/>
      <c r="O672" s="5"/>
      <c r="P672" s="5"/>
      <c r="Q672" s="5"/>
      <c r="R672" s="9"/>
      <c r="S672" s="1" t="str">
        <f t="shared" si="142"/>
        <v/>
      </c>
      <c r="T672" s="1" t="str">
        <f t="shared" si="143"/>
        <v/>
      </c>
      <c r="U672" s="1" t="str">
        <f t="shared" si="144"/>
        <v/>
      </c>
      <c r="V672" s="1" t="str">
        <f t="shared" si="145"/>
        <v>SyndrRetard;</v>
      </c>
      <c r="W672" s="1" t="str">
        <f t="shared" si="146"/>
        <v>RetardPlusCerebAbnorm;</v>
      </c>
      <c r="X672" s="1" t="str">
        <f t="shared" si="147"/>
        <v/>
      </c>
      <c r="Y672" s="1" t="str">
        <f t="shared" si="148"/>
        <v/>
      </c>
      <c r="Z672" s="1" t="str">
        <f t="shared" si="149"/>
        <v/>
      </c>
      <c r="AA672" s="1" t="str">
        <f t="shared" si="150"/>
        <v/>
      </c>
      <c r="AB672" s="1" t="str">
        <f t="shared" si="151"/>
        <v/>
      </c>
      <c r="AC672" s="1" t="str">
        <f t="shared" si="152"/>
        <v>Gene:SOX2&amp;HGNC:11195&amp;OMIM:184429&amp;UserInfo:Microphthalmia, syndromic 3 ; Optic nerve hypoplasia and abnormalities of the central nervous system&amp;UserType:SyndrRetard;RetardPlusCerebAbnorm;</v>
      </c>
      <c r="AD672" s="1" t="str">
        <f t="shared" si="153"/>
        <v>SyndrRetard;RetardPlusCerebAbnorm;</v>
      </c>
    </row>
    <row r="673" spans="1:30" ht="12" customHeight="1" x14ac:dyDescent="0.2">
      <c r="A673" s="5" t="s">
        <v>2006</v>
      </c>
      <c r="B673" s="5"/>
      <c r="C673" s="5" t="s">
        <v>2007</v>
      </c>
      <c r="D673" s="6" t="str">
        <f t="shared" si="141"/>
        <v>Click HGNC</v>
      </c>
      <c r="E673" s="7">
        <v>313430</v>
      </c>
      <c r="F673" s="6" t="str">
        <f t="shared" si="140"/>
        <v>Click OMIM</v>
      </c>
      <c r="G673" s="7" t="s">
        <v>2008</v>
      </c>
      <c r="H673" s="5" t="s">
        <v>21</v>
      </c>
      <c r="I673" s="5"/>
      <c r="J673" s="5"/>
      <c r="K673" s="5"/>
      <c r="L673" s="5" t="s">
        <v>22</v>
      </c>
      <c r="M673" s="5" t="s">
        <v>22</v>
      </c>
      <c r="N673" s="5"/>
      <c r="O673" s="5"/>
      <c r="P673" s="5"/>
      <c r="Q673" s="5"/>
      <c r="R673" s="9"/>
      <c r="S673" s="1" t="str">
        <f t="shared" si="142"/>
        <v/>
      </c>
      <c r="T673" s="1" t="str">
        <f t="shared" si="143"/>
        <v/>
      </c>
      <c r="U673" s="1" t="str">
        <f t="shared" si="144"/>
        <v/>
      </c>
      <c r="V673" s="1" t="str">
        <f t="shared" si="145"/>
        <v>SyndrRetard;</v>
      </c>
      <c r="W673" s="1" t="str">
        <f t="shared" si="146"/>
        <v>RetardPlusCerebAbnorm;</v>
      </c>
      <c r="X673" s="1" t="str">
        <f t="shared" si="147"/>
        <v/>
      </c>
      <c r="Y673" s="1" t="str">
        <f t="shared" si="148"/>
        <v/>
      </c>
      <c r="Z673" s="1" t="str">
        <f t="shared" si="149"/>
        <v/>
      </c>
      <c r="AA673" s="1" t="str">
        <f t="shared" si="150"/>
        <v/>
      </c>
      <c r="AB673" s="1" t="str">
        <f t="shared" si="151"/>
        <v/>
      </c>
      <c r="AC673" s="1" t="str">
        <f t="shared" si="152"/>
        <v>Gene:SOX3&amp;HGNC:11199&amp;OMIM:313430&amp;UserInfo:Mental retardation, X-linked, with isolated growth hormone deficiency ; Panhypopituitarism, X-linked&amp;UserType:SyndrRetard;RetardPlusCerebAbnorm;</v>
      </c>
      <c r="AD673" s="1" t="str">
        <f t="shared" si="153"/>
        <v>SyndrRetard;RetardPlusCerebAbnorm;</v>
      </c>
    </row>
    <row r="674" spans="1:30" ht="12" customHeight="1" x14ac:dyDescent="0.2">
      <c r="A674" s="5" t="s">
        <v>2009</v>
      </c>
      <c r="B674" s="5"/>
      <c r="C674" s="5" t="s">
        <v>2010</v>
      </c>
      <c r="D674" s="6" t="str">
        <f t="shared" si="141"/>
        <v>Click HGNC</v>
      </c>
      <c r="E674" s="7">
        <v>604975</v>
      </c>
      <c r="F674" s="6" t="str">
        <f t="shared" si="140"/>
        <v>Click OMIM</v>
      </c>
      <c r="G674" s="7" t="s">
        <v>2011</v>
      </c>
      <c r="H674" s="5" t="s">
        <v>21</v>
      </c>
      <c r="I674" s="5"/>
      <c r="J674" s="5"/>
      <c r="K674" s="5" t="s">
        <v>22</v>
      </c>
      <c r="L674" s="5" t="s">
        <v>22</v>
      </c>
      <c r="M674" s="5"/>
      <c r="N674" s="5"/>
      <c r="O674" s="5"/>
      <c r="P674" s="5"/>
      <c r="Q674" s="5"/>
      <c r="R674" s="9"/>
      <c r="S674" s="1" t="str">
        <f t="shared" si="142"/>
        <v/>
      </c>
      <c r="T674" s="1" t="str">
        <f t="shared" si="143"/>
        <v/>
      </c>
      <c r="U674" s="1" t="str">
        <f t="shared" si="144"/>
        <v>NonSyndrRetard;</v>
      </c>
      <c r="V674" s="1" t="str">
        <f t="shared" si="145"/>
        <v>SyndrRetard;</v>
      </c>
      <c r="W674" s="1" t="str">
        <f t="shared" si="146"/>
        <v/>
      </c>
      <c r="X674" s="1" t="str">
        <f t="shared" si="147"/>
        <v/>
      </c>
      <c r="Y674" s="1" t="str">
        <f t="shared" si="148"/>
        <v/>
      </c>
      <c r="Z674" s="1" t="str">
        <f t="shared" si="149"/>
        <v/>
      </c>
      <c r="AA674" s="1" t="str">
        <f t="shared" si="150"/>
        <v/>
      </c>
      <c r="AB674" s="1" t="str">
        <f t="shared" si="151"/>
        <v/>
      </c>
      <c r="AC674" s="1" t="str">
        <f t="shared" si="152"/>
        <v>Gene:SOX5&amp;HGNC:11201&amp;OMIM:604975&amp;UserInfo:Lamb-Shaffer syndrome&amp;UserType:NonSyndrRetard;SyndrRetard;</v>
      </c>
      <c r="AD674" s="1" t="str">
        <f t="shared" si="153"/>
        <v>NonSyndrRetard;SyndrRetard;</v>
      </c>
    </row>
    <row r="675" spans="1:30" ht="12" customHeight="1" x14ac:dyDescent="0.2">
      <c r="A675" s="5" t="s">
        <v>2012</v>
      </c>
      <c r="B675" s="5"/>
      <c r="C675" s="5" t="s">
        <v>2013</v>
      </c>
      <c r="D675" s="6" t="str">
        <f t="shared" si="141"/>
        <v>Click HGNC</v>
      </c>
      <c r="E675" s="7">
        <v>614140</v>
      </c>
      <c r="F675" s="6" t="str">
        <f t="shared" si="140"/>
        <v>Click OMIM</v>
      </c>
      <c r="G675" s="7" t="s">
        <v>2014</v>
      </c>
      <c r="H675" s="5"/>
      <c r="I675" s="5"/>
      <c r="J675" s="5"/>
      <c r="K675" s="5"/>
      <c r="L675" s="5" t="s">
        <v>22</v>
      </c>
      <c r="M675" s="5"/>
      <c r="N675" s="5"/>
      <c r="O675" s="5"/>
      <c r="P675" s="5" t="s">
        <v>22</v>
      </c>
      <c r="Q675" s="5"/>
      <c r="R675" s="9"/>
      <c r="S675" s="1" t="str">
        <f t="shared" si="142"/>
        <v/>
      </c>
      <c r="T675" s="1" t="str">
        <f t="shared" si="143"/>
        <v/>
      </c>
      <c r="U675" s="1" t="str">
        <f t="shared" si="144"/>
        <v/>
      </c>
      <c r="V675" s="1" t="str">
        <f t="shared" si="145"/>
        <v>SyndrRetard;</v>
      </c>
      <c r="W675" s="1" t="str">
        <f t="shared" si="146"/>
        <v/>
      </c>
      <c r="X675" s="1" t="str">
        <f t="shared" si="147"/>
        <v/>
      </c>
      <c r="Y675" s="1" t="str">
        <f t="shared" si="148"/>
        <v/>
      </c>
      <c r="Z675" s="1" t="str">
        <f t="shared" si="149"/>
        <v>NonRetardButSyndr;</v>
      </c>
      <c r="AA675" s="1" t="str">
        <f t="shared" si="150"/>
        <v/>
      </c>
      <c r="AB675" s="1" t="str">
        <f t="shared" si="151"/>
        <v/>
      </c>
      <c r="AC675" s="1" t="str">
        <f t="shared" si="152"/>
        <v>Gene:SPECC1L&amp;HGNC:29022&amp;OMIM:614140&amp;UserInfo:?Facial clefting, oblique, 1 ; Opitz GBBB syndrome, type II&amp;UserType:SyndrRetard;NonRetardButSyndr;</v>
      </c>
      <c r="AD675" s="1" t="str">
        <f t="shared" si="153"/>
        <v>SyndrRetard;NonRetardButSyndr;</v>
      </c>
    </row>
    <row r="676" spans="1:30" ht="12" customHeight="1" x14ac:dyDescent="0.2">
      <c r="A676" s="5" t="s">
        <v>2015</v>
      </c>
      <c r="B676" s="5"/>
      <c r="C676" s="5" t="s">
        <v>2016</v>
      </c>
      <c r="D676" s="6" t="str">
        <f t="shared" si="141"/>
        <v>Click HGNC</v>
      </c>
      <c r="E676" s="7">
        <v>610844</v>
      </c>
      <c r="F676" s="6" t="str">
        <f t="shared" si="140"/>
        <v>Click OMIM</v>
      </c>
      <c r="G676" s="7" t="s">
        <v>2017</v>
      </c>
      <c r="H676" s="5" t="s">
        <v>21</v>
      </c>
      <c r="I676" s="5"/>
      <c r="J676" s="5"/>
      <c r="K676" s="5"/>
      <c r="L676" s="5" t="s">
        <v>22</v>
      </c>
      <c r="M676" s="5" t="s">
        <v>22</v>
      </c>
      <c r="N676" s="5"/>
      <c r="O676" s="5"/>
      <c r="P676" s="5"/>
      <c r="Q676" s="5"/>
      <c r="R676" s="9" t="s">
        <v>22</v>
      </c>
      <c r="S676" s="1" t="str">
        <f t="shared" si="142"/>
        <v/>
      </c>
      <c r="T676" s="1" t="str">
        <f t="shared" si="143"/>
        <v/>
      </c>
      <c r="U676" s="1" t="str">
        <f t="shared" si="144"/>
        <v/>
      </c>
      <c r="V676" s="1" t="str">
        <f t="shared" si="145"/>
        <v>SyndrRetard;</v>
      </c>
      <c r="W676" s="1" t="str">
        <f t="shared" si="146"/>
        <v>RetardPlusCerebAbnorm;</v>
      </c>
      <c r="X676" s="1" t="str">
        <f t="shared" si="147"/>
        <v/>
      </c>
      <c r="Y676" s="1" t="str">
        <f t="shared" si="148"/>
        <v/>
      </c>
      <c r="Z676" s="1" t="str">
        <f t="shared" si="149"/>
        <v/>
      </c>
      <c r="AA676" s="1" t="str">
        <f t="shared" si="150"/>
        <v/>
      </c>
      <c r="AB676" s="1" t="str">
        <f t="shared" si="151"/>
        <v>Neuro;</v>
      </c>
      <c r="AC676" s="1" t="str">
        <f t="shared" si="152"/>
        <v>Gene:SPG11&amp;HGNC:11226&amp;OMIM:610844&amp;UserInfo:Amyotrophic lateral sclerosis 5, juvenile ; Charcot-Marie-Tooth disease, axonal, type 2X ; Spastic paraplegia 11, autosomal recessive&amp;UserType:SyndrRetard;RetardPlusCerebAbnorm;Neuro;</v>
      </c>
      <c r="AD676" s="1" t="str">
        <f t="shared" si="153"/>
        <v>SyndrRetard;RetardPlusCerebAbnorm;Neuro;</v>
      </c>
    </row>
    <row r="677" spans="1:30" ht="12" customHeight="1" x14ac:dyDescent="0.2">
      <c r="A677" s="5" t="s">
        <v>2018</v>
      </c>
      <c r="B677" s="5"/>
      <c r="C677" s="5" t="s">
        <v>2019</v>
      </c>
      <c r="D677" s="6" t="str">
        <f t="shared" si="141"/>
        <v>Click HGNC</v>
      </c>
      <c r="E677" s="7">
        <v>182125</v>
      </c>
      <c r="F677" s="6" t="str">
        <f t="shared" si="140"/>
        <v>Click OMIM</v>
      </c>
      <c r="G677" s="7" t="s">
        <v>2020</v>
      </c>
      <c r="H677" s="5"/>
      <c r="I677" s="5"/>
      <c r="J677" s="5"/>
      <c r="K677" s="5" t="s">
        <v>29</v>
      </c>
      <c r="L677" s="5" t="s">
        <v>29</v>
      </c>
      <c r="M677" s="5"/>
      <c r="N677" s="5" t="s">
        <v>22</v>
      </c>
      <c r="O677" s="5" t="s">
        <v>22</v>
      </c>
      <c r="P677" s="5"/>
      <c r="Q677" s="5"/>
      <c r="R677" s="9" t="s">
        <v>22</v>
      </c>
      <c r="S677" s="1" t="str">
        <f t="shared" si="142"/>
        <v/>
      </c>
      <c r="T677" s="1" t="str">
        <f t="shared" si="143"/>
        <v/>
      </c>
      <c r="U677" s="1" t="str">
        <f t="shared" si="144"/>
        <v>NonSyndrRetard;</v>
      </c>
      <c r="V677" s="1" t="str">
        <f t="shared" si="145"/>
        <v>SyndrRetard;</v>
      </c>
      <c r="W677" s="1" t="str">
        <f t="shared" si="146"/>
        <v/>
      </c>
      <c r="X677" s="1" t="str">
        <f t="shared" si="147"/>
        <v>Encephalo;</v>
      </c>
      <c r="Y677" s="1" t="str">
        <f t="shared" si="148"/>
        <v>Metabolism;</v>
      </c>
      <c r="Z677" s="1" t="str">
        <f t="shared" si="149"/>
        <v/>
      </c>
      <c r="AA677" s="1" t="str">
        <f t="shared" si="150"/>
        <v/>
      </c>
      <c r="AB677" s="1" t="str">
        <f t="shared" si="151"/>
        <v>Neuro;</v>
      </c>
      <c r="AC677" s="1" t="str">
        <f t="shared" si="152"/>
        <v>Gene:SPR&amp;HGNC:11257&amp;OMIM:182125&amp;UserInfo:Dystonia, dopa-responsive, due to sepiapterin reductase deficiency&amp;UserType:NonSyndrRetard;SyndrRetard;Encephalo;Metabolism;Neuro;</v>
      </c>
      <c r="AD677" s="1" t="str">
        <f t="shared" si="153"/>
        <v>NonSyndrRetard;SyndrRetard;Encephalo;Metabolism;Neuro;</v>
      </c>
    </row>
    <row r="678" spans="1:30" ht="12" customHeight="1" x14ac:dyDescent="0.2">
      <c r="A678" s="5" t="s">
        <v>2021</v>
      </c>
      <c r="B678" s="5"/>
      <c r="C678" s="5" t="s">
        <v>2022</v>
      </c>
      <c r="D678" s="6" t="str">
        <f t="shared" si="141"/>
        <v>Click HGNC</v>
      </c>
      <c r="E678" s="7">
        <v>609291</v>
      </c>
      <c r="F678" s="6" t="str">
        <f t="shared" si="140"/>
        <v>Click OMIM</v>
      </c>
      <c r="G678" s="7" t="s">
        <v>2023</v>
      </c>
      <c r="H678" s="5" t="s">
        <v>21</v>
      </c>
      <c r="I678" s="5"/>
      <c r="J678" s="5"/>
      <c r="K678" s="5"/>
      <c r="L678" s="5" t="s">
        <v>22</v>
      </c>
      <c r="M678" s="5"/>
      <c r="N678" s="5"/>
      <c r="O678" s="5"/>
      <c r="P678" s="5" t="s">
        <v>22</v>
      </c>
      <c r="Q678" s="5"/>
      <c r="R678" s="9"/>
      <c r="S678" s="1" t="str">
        <f t="shared" si="142"/>
        <v/>
      </c>
      <c r="T678" s="1" t="str">
        <f t="shared" si="143"/>
        <v/>
      </c>
      <c r="U678" s="1" t="str">
        <f t="shared" si="144"/>
        <v/>
      </c>
      <c r="V678" s="1" t="str">
        <f t="shared" si="145"/>
        <v>SyndrRetard;</v>
      </c>
      <c r="W678" s="1" t="str">
        <f t="shared" si="146"/>
        <v/>
      </c>
      <c r="X678" s="1" t="str">
        <f t="shared" si="147"/>
        <v/>
      </c>
      <c r="Y678" s="1" t="str">
        <f t="shared" si="148"/>
        <v/>
      </c>
      <c r="Z678" s="1" t="str">
        <f t="shared" si="149"/>
        <v>NonRetardButSyndr;</v>
      </c>
      <c r="AA678" s="1" t="str">
        <f t="shared" si="150"/>
        <v/>
      </c>
      <c r="AB678" s="1" t="str">
        <f t="shared" si="151"/>
        <v/>
      </c>
      <c r="AC678" s="1" t="str">
        <f t="shared" si="152"/>
        <v>Gene:SPRED1&amp;HGNC:20249&amp;OMIM:609291&amp;UserInfo:Legius syndrome&amp;UserType:SyndrRetard;NonRetardButSyndr;</v>
      </c>
      <c r="AD678" s="1" t="str">
        <f t="shared" si="153"/>
        <v>SyndrRetard;NonRetardButSyndr;</v>
      </c>
    </row>
    <row r="679" spans="1:30" ht="12" customHeight="1" x14ac:dyDescent="0.2">
      <c r="A679" s="5" t="s">
        <v>2024</v>
      </c>
      <c r="B679" s="5"/>
      <c r="C679" s="5" t="s">
        <v>2025</v>
      </c>
      <c r="D679" s="6" t="str">
        <f t="shared" si="141"/>
        <v>Click HGNC</v>
      </c>
      <c r="E679" s="7">
        <v>182810</v>
      </c>
      <c r="F679" s="6" t="str">
        <f t="shared" si="140"/>
        <v>Click OMIM</v>
      </c>
      <c r="G679" s="7" t="s">
        <v>2026</v>
      </c>
      <c r="H679" s="5" t="s">
        <v>211</v>
      </c>
      <c r="I679" s="5"/>
      <c r="J679" s="5"/>
      <c r="K679" s="5"/>
      <c r="L679" s="5"/>
      <c r="M679" s="5"/>
      <c r="N679" s="5" t="s">
        <v>22</v>
      </c>
      <c r="O679" s="5"/>
      <c r="P679" s="5"/>
      <c r="Q679" s="5"/>
      <c r="R679" s="9"/>
      <c r="S679" s="1" t="str">
        <f t="shared" si="142"/>
        <v/>
      </c>
      <c r="T679" s="1" t="str">
        <f t="shared" si="143"/>
        <v/>
      </c>
      <c r="U679" s="1" t="str">
        <f t="shared" si="144"/>
        <v/>
      </c>
      <c r="V679" s="1" t="str">
        <f t="shared" si="145"/>
        <v/>
      </c>
      <c r="W679" s="1" t="str">
        <f t="shared" si="146"/>
        <v/>
      </c>
      <c r="X679" s="1" t="str">
        <f t="shared" si="147"/>
        <v>Encephalo;</v>
      </c>
      <c r="Y679" s="1" t="str">
        <f t="shared" si="148"/>
        <v/>
      </c>
      <c r="Z679" s="1" t="str">
        <f t="shared" si="149"/>
        <v/>
      </c>
      <c r="AA679" s="1" t="str">
        <f t="shared" si="150"/>
        <v/>
      </c>
      <c r="AB679" s="1" t="str">
        <f t="shared" si="151"/>
        <v/>
      </c>
      <c r="AC679" s="1" t="str">
        <f t="shared" si="152"/>
        <v>Gene:SPTAN1&amp;HGNC:11273&amp;OMIM:182810&amp;UserInfo:Epileptic encephalopathy, early infantile, 5&amp;UserType:Encephalo;</v>
      </c>
      <c r="AD679" s="1" t="str">
        <f t="shared" si="153"/>
        <v>Encephalo;</v>
      </c>
    </row>
    <row r="680" spans="1:30" ht="12" customHeight="1" x14ac:dyDescent="0.2">
      <c r="A680" s="5" t="s">
        <v>2027</v>
      </c>
      <c r="B680" s="5"/>
      <c r="C680" s="5" t="s">
        <v>2028</v>
      </c>
      <c r="D680" s="6" t="str">
        <f t="shared" si="141"/>
        <v>Click HGNC</v>
      </c>
      <c r="E680" s="7">
        <v>611421</v>
      </c>
      <c r="F680" s="6" t="str">
        <f t="shared" si="140"/>
        <v>Click OMIM</v>
      </c>
      <c r="G680" s="7" t="s">
        <v>2029</v>
      </c>
      <c r="H680" s="5" t="s">
        <v>21</v>
      </c>
      <c r="I680" s="5"/>
      <c r="J680" s="5"/>
      <c r="K680" s="5"/>
      <c r="L680" s="5" t="s">
        <v>22</v>
      </c>
      <c r="M680" s="5"/>
      <c r="N680" s="5"/>
      <c r="O680" s="5"/>
      <c r="P680" s="5"/>
      <c r="Q680" s="5"/>
      <c r="R680" s="9"/>
      <c r="S680" s="1" t="str">
        <f t="shared" si="142"/>
        <v/>
      </c>
      <c r="T680" s="1" t="str">
        <f t="shared" si="143"/>
        <v/>
      </c>
      <c r="U680" s="1" t="str">
        <f t="shared" si="144"/>
        <v/>
      </c>
      <c r="V680" s="1" t="str">
        <f t="shared" si="145"/>
        <v>SyndrRetard;</v>
      </c>
      <c r="W680" s="1" t="str">
        <f t="shared" si="146"/>
        <v/>
      </c>
      <c r="X680" s="1" t="str">
        <f t="shared" si="147"/>
        <v/>
      </c>
      <c r="Y680" s="1" t="str">
        <f t="shared" si="148"/>
        <v/>
      </c>
      <c r="Z680" s="1" t="str">
        <f t="shared" si="149"/>
        <v/>
      </c>
      <c r="AA680" s="1" t="str">
        <f t="shared" si="150"/>
        <v/>
      </c>
      <c r="AB680" s="1" t="str">
        <f t="shared" si="151"/>
        <v/>
      </c>
      <c r="AC680" s="1" t="str">
        <f t="shared" si="152"/>
        <v>Gene:SRCAP&amp;HGNC:16974&amp;OMIM:611421&amp;UserInfo:Floating-Harbor syndrome&amp;UserType:SyndrRetard;</v>
      </c>
      <c r="AD680" s="1" t="str">
        <f t="shared" si="153"/>
        <v>SyndrRetard;</v>
      </c>
    </row>
    <row r="681" spans="1:30" ht="12" customHeight="1" x14ac:dyDescent="0.2">
      <c r="A681" s="5" t="s">
        <v>2030</v>
      </c>
      <c r="B681" s="5"/>
      <c r="C681" s="5" t="s">
        <v>2031</v>
      </c>
      <c r="D681" s="6" t="str">
        <f t="shared" si="141"/>
        <v>Click HGNC</v>
      </c>
      <c r="E681" s="7">
        <v>611715</v>
      </c>
      <c r="F681" s="6" t="str">
        <f t="shared" si="140"/>
        <v>Click OMIM</v>
      </c>
      <c r="G681" s="7" t="s">
        <v>2032</v>
      </c>
      <c r="H681" s="5" t="s">
        <v>21</v>
      </c>
      <c r="I681" s="5"/>
      <c r="J681" s="5"/>
      <c r="K681" s="5"/>
      <c r="L681" s="8" t="s">
        <v>29</v>
      </c>
      <c r="M681" s="5"/>
      <c r="N681" s="5"/>
      <c r="O681" s="5" t="s">
        <v>22</v>
      </c>
      <c r="P681" s="5"/>
      <c r="Q681" s="5"/>
      <c r="R681" s="9"/>
      <c r="S681" s="1" t="str">
        <f t="shared" si="142"/>
        <v/>
      </c>
      <c r="T681" s="1" t="str">
        <f t="shared" si="143"/>
        <v/>
      </c>
      <c r="U681" s="1" t="str">
        <f t="shared" si="144"/>
        <v/>
      </c>
      <c r="V681" s="1" t="str">
        <f t="shared" si="145"/>
        <v>SyndrRetard;</v>
      </c>
      <c r="W681" s="1" t="str">
        <f t="shared" si="146"/>
        <v/>
      </c>
      <c r="X681" s="1" t="str">
        <f t="shared" si="147"/>
        <v/>
      </c>
      <c r="Y681" s="1" t="str">
        <f t="shared" si="148"/>
        <v>Metabolism;</v>
      </c>
      <c r="Z681" s="1" t="str">
        <f t="shared" si="149"/>
        <v/>
      </c>
      <c r="AA681" s="1" t="str">
        <f t="shared" si="150"/>
        <v/>
      </c>
      <c r="AB681" s="1" t="str">
        <f t="shared" si="151"/>
        <v/>
      </c>
      <c r="AC681" s="1" t="str">
        <f t="shared" si="152"/>
        <v>Gene:SRD5A3&amp;HGNC:25812&amp;OMIM:611715&amp;UserInfo:Congenital disorder of glycosylation, type Iq ; Kahrizi syndrome&amp;UserType:SyndrRetard;Metabolism;</v>
      </c>
      <c r="AD681" s="1" t="str">
        <f t="shared" si="153"/>
        <v>SyndrRetard;Metabolism;</v>
      </c>
    </row>
    <row r="682" spans="1:30" ht="12" customHeight="1" x14ac:dyDescent="0.2">
      <c r="A682" s="5" t="s">
        <v>2033</v>
      </c>
      <c r="B682" s="5"/>
      <c r="C682" s="5" t="s">
        <v>2034</v>
      </c>
      <c r="D682" s="6" t="str">
        <f t="shared" si="141"/>
        <v>Click HGNC</v>
      </c>
      <c r="E682" s="7">
        <v>300642</v>
      </c>
      <c r="F682" s="6" t="str">
        <f t="shared" si="140"/>
        <v>Click OMIM</v>
      </c>
      <c r="G682" s="7" t="s">
        <v>2035</v>
      </c>
      <c r="H682" s="5" t="s">
        <v>21</v>
      </c>
      <c r="I682" s="5"/>
      <c r="J682" s="5"/>
      <c r="K682" s="5"/>
      <c r="L682" s="5" t="s">
        <v>22</v>
      </c>
      <c r="M682" s="5"/>
      <c r="N682" s="5"/>
      <c r="O682" s="5"/>
      <c r="P682" s="5"/>
      <c r="Q682" s="5"/>
      <c r="R682" s="9" t="s">
        <v>22</v>
      </c>
      <c r="S682" s="1" t="str">
        <f t="shared" si="142"/>
        <v/>
      </c>
      <c r="T682" s="1" t="str">
        <f t="shared" si="143"/>
        <v/>
      </c>
      <c r="U682" s="1" t="str">
        <f t="shared" si="144"/>
        <v/>
      </c>
      <c r="V682" s="1" t="str">
        <f t="shared" si="145"/>
        <v>SyndrRetard;</v>
      </c>
      <c r="W682" s="1" t="str">
        <f t="shared" si="146"/>
        <v/>
      </c>
      <c r="X682" s="1" t="str">
        <f t="shared" si="147"/>
        <v/>
      </c>
      <c r="Y682" s="1" t="str">
        <f t="shared" si="148"/>
        <v/>
      </c>
      <c r="Z682" s="1" t="str">
        <f t="shared" si="149"/>
        <v/>
      </c>
      <c r="AA682" s="1" t="str">
        <f t="shared" si="150"/>
        <v/>
      </c>
      <c r="AB682" s="1" t="str">
        <f t="shared" si="151"/>
        <v>Neuro;</v>
      </c>
      <c r="AC682" s="1" t="str">
        <f t="shared" si="152"/>
        <v>Gene:SRPX2&amp;HGNC:30668&amp;OMIM:300642&amp;UserInfo:?Rolandic epilepsy, mental retardation, and speech dyspraxia&amp;UserType:SyndrRetard;Neuro;</v>
      </c>
      <c r="AD682" s="1" t="str">
        <f t="shared" si="153"/>
        <v>SyndrRetard;Neuro;</v>
      </c>
    </row>
    <row r="683" spans="1:30" ht="12" customHeight="1" x14ac:dyDescent="0.2">
      <c r="A683" s="5" t="s">
        <v>2036</v>
      </c>
      <c r="B683" s="5"/>
      <c r="C683" s="5" t="s">
        <v>2037</v>
      </c>
      <c r="D683" s="6" t="str">
        <f t="shared" si="141"/>
        <v>Click HGNC</v>
      </c>
      <c r="E683" s="7">
        <v>606494</v>
      </c>
      <c r="F683" s="6" t="str">
        <f t="shared" si="140"/>
        <v>Click OMIM</v>
      </c>
      <c r="G683" s="7" t="s">
        <v>2038</v>
      </c>
      <c r="H683" s="5" t="s">
        <v>211</v>
      </c>
      <c r="I683" s="5"/>
      <c r="J683" s="5"/>
      <c r="K683" s="5" t="s">
        <v>22</v>
      </c>
      <c r="L683" s="5"/>
      <c r="M683" s="5"/>
      <c r="N683" s="5" t="s">
        <v>22</v>
      </c>
      <c r="O683" s="5"/>
      <c r="P683" s="5"/>
      <c r="Q683" s="5"/>
      <c r="R683" s="9"/>
      <c r="S683" s="1" t="str">
        <f t="shared" si="142"/>
        <v/>
      </c>
      <c r="T683" s="1" t="str">
        <f t="shared" si="143"/>
        <v/>
      </c>
      <c r="U683" s="1" t="str">
        <f t="shared" si="144"/>
        <v>NonSyndrRetard;</v>
      </c>
      <c r="V683" s="1" t="str">
        <f t="shared" si="145"/>
        <v/>
      </c>
      <c r="W683" s="1" t="str">
        <f t="shared" si="146"/>
        <v/>
      </c>
      <c r="X683" s="1" t="str">
        <f t="shared" si="147"/>
        <v>Encephalo;</v>
      </c>
      <c r="Y683" s="1" t="str">
        <f t="shared" si="148"/>
        <v/>
      </c>
      <c r="Z683" s="1" t="str">
        <f t="shared" si="149"/>
        <v/>
      </c>
      <c r="AA683" s="1" t="str">
        <f t="shared" si="150"/>
        <v/>
      </c>
      <c r="AB683" s="1" t="str">
        <f t="shared" si="151"/>
        <v/>
      </c>
      <c r="AC683" s="1" t="str">
        <f t="shared" si="152"/>
        <v>Gene:ST3GAL3&amp;HGNC:10866&amp;OMIM:606494&amp;UserInfo:Epileptic encephalopathy, early infantile, 15 ; Mental retardation, autosomal recessive 12&amp;UserType:NonSyndrRetard;Encephalo;</v>
      </c>
      <c r="AD683" s="1" t="str">
        <f t="shared" si="153"/>
        <v>NonSyndrRetard;Encephalo;</v>
      </c>
    </row>
    <row r="684" spans="1:30" ht="12" customHeight="1" x14ac:dyDescent="0.2">
      <c r="A684" s="5" t="s">
        <v>2039</v>
      </c>
      <c r="B684" s="5"/>
      <c r="C684" s="5" t="s">
        <v>2040</v>
      </c>
      <c r="D684" s="6" t="str">
        <f t="shared" si="141"/>
        <v>Click HGNC</v>
      </c>
      <c r="E684" s="7">
        <v>604402</v>
      </c>
      <c r="F684" s="6" t="str">
        <f t="shared" si="140"/>
        <v>Click OMIM</v>
      </c>
      <c r="G684" s="7" t="s">
        <v>2041</v>
      </c>
      <c r="H684" s="5" t="s">
        <v>21</v>
      </c>
      <c r="I684" s="5"/>
      <c r="J684" s="5"/>
      <c r="K684" s="5"/>
      <c r="L684" s="5" t="s">
        <v>22</v>
      </c>
      <c r="M684" s="5"/>
      <c r="N684" s="5" t="s">
        <v>22</v>
      </c>
      <c r="O684" s="5"/>
      <c r="P684" s="5"/>
      <c r="Q684" s="5"/>
      <c r="R684" s="9"/>
      <c r="S684" s="1" t="str">
        <f t="shared" si="142"/>
        <v/>
      </c>
      <c r="T684" s="1" t="str">
        <f t="shared" si="143"/>
        <v/>
      </c>
      <c r="U684" s="1" t="str">
        <f t="shared" si="144"/>
        <v/>
      </c>
      <c r="V684" s="1" t="str">
        <f t="shared" si="145"/>
        <v>SyndrRetard;</v>
      </c>
      <c r="W684" s="1" t="str">
        <f t="shared" si="146"/>
        <v/>
      </c>
      <c r="X684" s="1" t="str">
        <f t="shared" si="147"/>
        <v>Encephalo;</v>
      </c>
      <c r="Y684" s="1" t="str">
        <f t="shared" si="148"/>
        <v/>
      </c>
      <c r="Z684" s="1" t="str">
        <f t="shared" si="149"/>
        <v/>
      </c>
      <c r="AA684" s="1" t="str">
        <f t="shared" si="150"/>
        <v/>
      </c>
      <c r="AB684" s="1" t="str">
        <f t="shared" si="151"/>
        <v/>
      </c>
      <c r="AC684" s="1" t="str">
        <f t="shared" si="152"/>
        <v>Gene:ST3GAL5&amp;HGNC:10872&amp;OMIM:604402&amp;UserInfo:Amish infantile epilepsy syndrome&amp;UserType:SyndrRetard;Encephalo;</v>
      </c>
      <c r="AD684" s="1" t="str">
        <f t="shared" si="153"/>
        <v>SyndrRetard;Encephalo;</v>
      </c>
    </row>
    <row r="685" spans="1:30" ht="12" customHeight="1" x14ac:dyDescent="0.2">
      <c r="A685" s="5" t="s">
        <v>2042</v>
      </c>
      <c r="B685" s="5"/>
      <c r="C685" s="5" t="s">
        <v>2043</v>
      </c>
      <c r="D685" s="6" t="str">
        <f t="shared" si="141"/>
        <v>Click HGNC</v>
      </c>
      <c r="E685" s="7">
        <v>604358</v>
      </c>
      <c r="F685" s="6" t="str">
        <f t="shared" si="140"/>
        <v>Click OMIM</v>
      </c>
      <c r="G685" s="7" t="s">
        <v>20</v>
      </c>
      <c r="H685" s="5" t="s">
        <v>21</v>
      </c>
      <c r="I685" s="5"/>
      <c r="J685" s="5"/>
      <c r="K685" s="5"/>
      <c r="L685" s="5"/>
      <c r="M685" s="5"/>
      <c r="N685" s="5"/>
      <c r="O685" s="5"/>
      <c r="P685" s="5"/>
      <c r="Q685" s="5"/>
      <c r="R685" s="9"/>
      <c r="S685" s="1" t="str">
        <f t="shared" si="142"/>
        <v/>
      </c>
      <c r="T685" s="1" t="str">
        <f t="shared" si="143"/>
        <v/>
      </c>
      <c r="U685" s="1" t="str">
        <f t="shared" si="144"/>
        <v/>
      </c>
      <c r="V685" s="1" t="str">
        <f t="shared" si="145"/>
        <v/>
      </c>
      <c r="W685" s="1" t="str">
        <f t="shared" si="146"/>
        <v/>
      </c>
      <c r="X685" s="1" t="str">
        <f t="shared" si="147"/>
        <v/>
      </c>
      <c r="Y685" s="1" t="str">
        <f t="shared" si="148"/>
        <v/>
      </c>
      <c r="Z685" s="1" t="str">
        <f t="shared" si="149"/>
        <v/>
      </c>
      <c r="AA685" s="1" t="str">
        <f t="shared" si="150"/>
        <v/>
      </c>
      <c r="AB685" s="1" t="str">
        <f t="shared" si="151"/>
        <v/>
      </c>
      <c r="AC685" s="1" t="str">
        <f t="shared" si="152"/>
        <v>Gene:STAG1&amp;HGNC:11354&amp;OMIM:604358&amp;UserInfo:No OMIM phenotype&amp;UserType:</v>
      </c>
      <c r="AD685" s="1" t="str">
        <f t="shared" si="153"/>
        <v/>
      </c>
    </row>
    <row r="686" spans="1:30" ht="12" customHeight="1" x14ac:dyDescent="0.2">
      <c r="A686" s="12" t="s">
        <v>2044</v>
      </c>
      <c r="B686" s="12"/>
      <c r="C686" s="5" t="s">
        <v>2045</v>
      </c>
      <c r="D686" s="6" t="str">
        <f t="shared" si="141"/>
        <v>Click HGNC</v>
      </c>
      <c r="E686" s="7">
        <v>606247</v>
      </c>
      <c r="F686" s="6" t="str">
        <f t="shared" si="140"/>
        <v>Click OMIM</v>
      </c>
      <c r="G686" s="7" t="s">
        <v>2046</v>
      </c>
      <c r="H686" s="5"/>
      <c r="I686" s="5"/>
      <c r="J686" s="5"/>
      <c r="K686" s="5"/>
      <c r="L686" s="5" t="s">
        <v>22</v>
      </c>
      <c r="M686" s="5" t="s">
        <v>22</v>
      </c>
      <c r="N686" s="5" t="s">
        <v>22</v>
      </c>
      <c r="O686" s="5"/>
      <c r="P686" s="5"/>
      <c r="Q686" s="5"/>
      <c r="R686" s="9"/>
      <c r="S686" s="1" t="str">
        <f t="shared" si="142"/>
        <v/>
      </c>
      <c r="T686" s="1" t="str">
        <f t="shared" si="143"/>
        <v/>
      </c>
      <c r="U686" s="1" t="str">
        <f t="shared" si="144"/>
        <v/>
      </c>
      <c r="V686" s="1" t="str">
        <f t="shared" si="145"/>
        <v>SyndrRetard;</v>
      </c>
      <c r="W686" s="1" t="str">
        <f t="shared" si="146"/>
        <v>RetardPlusCerebAbnorm;</v>
      </c>
      <c r="X686" s="1" t="str">
        <f t="shared" si="147"/>
        <v>Encephalo;</v>
      </c>
      <c r="Y686" s="1" t="str">
        <f t="shared" si="148"/>
        <v/>
      </c>
      <c r="Z686" s="1" t="str">
        <f t="shared" si="149"/>
        <v/>
      </c>
      <c r="AA686" s="1" t="str">
        <f t="shared" si="150"/>
        <v/>
      </c>
      <c r="AB686" s="1" t="str">
        <f t="shared" si="151"/>
        <v/>
      </c>
      <c r="AC686" s="1" t="str">
        <f t="shared" si="152"/>
        <v>Gene:STAMBP&amp;HGNC:16950&amp;OMIM:606247&amp;UserInfo:Microcephaly-capillary malformation syndrome&amp;UserType:SyndrRetard;RetardPlusCerebAbnorm;Encephalo;</v>
      </c>
      <c r="AD686" s="1" t="str">
        <f t="shared" si="153"/>
        <v>SyndrRetard;RetardPlusCerebAbnorm;Encephalo;</v>
      </c>
    </row>
    <row r="687" spans="1:30" ht="12" customHeight="1" x14ac:dyDescent="0.2">
      <c r="A687" s="5" t="s">
        <v>2047</v>
      </c>
      <c r="B687" s="5"/>
      <c r="C687" s="5" t="s">
        <v>2048</v>
      </c>
      <c r="D687" s="6" t="str">
        <f t="shared" si="141"/>
        <v>Click HGNC</v>
      </c>
      <c r="E687" s="7">
        <v>181590</v>
      </c>
      <c r="F687" s="6" t="str">
        <f t="shared" si="140"/>
        <v>Click OMIM</v>
      </c>
      <c r="G687" s="7" t="s">
        <v>2049</v>
      </c>
      <c r="H687" s="5" t="s">
        <v>21</v>
      </c>
      <c r="I687" s="5"/>
      <c r="J687" s="5"/>
      <c r="K687" s="5"/>
      <c r="L687" s="5" t="s">
        <v>22</v>
      </c>
      <c r="M687" s="5" t="s">
        <v>22</v>
      </c>
      <c r="N687" s="5"/>
      <c r="O687" s="5"/>
      <c r="P687" s="5"/>
      <c r="Q687" s="5"/>
      <c r="R687" s="9"/>
      <c r="S687" s="1" t="str">
        <f t="shared" si="142"/>
        <v/>
      </c>
      <c r="T687" s="1" t="str">
        <f t="shared" si="143"/>
        <v/>
      </c>
      <c r="U687" s="1" t="str">
        <f t="shared" si="144"/>
        <v/>
      </c>
      <c r="V687" s="1" t="str">
        <f t="shared" si="145"/>
        <v>SyndrRetard;</v>
      </c>
      <c r="W687" s="1" t="str">
        <f t="shared" si="146"/>
        <v>RetardPlusCerebAbnorm;</v>
      </c>
      <c r="X687" s="1" t="str">
        <f t="shared" si="147"/>
        <v/>
      </c>
      <c r="Y687" s="1" t="str">
        <f t="shared" si="148"/>
        <v/>
      </c>
      <c r="Z687" s="1" t="str">
        <f t="shared" si="149"/>
        <v/>
      </c>
      <c r="AA687" s="1" t="str">
        <f t="shared" si="150"/>
        <v/>
      </c>
      <c r="AB687" s="1" t="str">
        <f t="shared" si="151"/>
        <v/>
      </c>
      <c r="AC687" s="1" t="str">
        <f t="shared" si="152"/>
        <v>Gene:STIL&amp;HGNC:10879&amp;OMIM:181590&amp;UserInfo:Microcephaly 7, primary, autosomal recessive&amp;UserType:SyndrRetard;RetardPlusCerebAbnorm;</v>
      </c>
      <c r="AD687" s="1" t="str">
        <f t="shared" si="153"/>
        <v>SyndrRetard;RetardPlusCerebAbnorm;</v>
      </c>
    </row>
    <row r="688" spans="1:30" ht="12" customHeight="1" x14ac:dyDescent="0.2">
      <c r="A688" s="5" t="s">
        <v>2050</v>
      </c>
      <c r="B688" s="5"/>
      <c r="C688" s="5" t="s">
        <v>2051</v>
      </c>
      <c r="D688" s="6" t="str">
        <f t="shared" si="141"/>
        <v>Click HGNC</v>
      </c>
      <c r="E688" s="7">
        <v>610745</v>
      </c>
      <c r="F688" s="6" t="str">
        <f t="shared" si="140"/>
        <v>Click OMIM</v>
      </c>
      <c r="G688" s="7" t="s">
        <v>2052</v>
      </c>
      <c r="H688" s="5" t="s">
        <v>21</v>
      </c>
      <c r="I688" s="5"/>
      <c r="J688" s="5"/>
      <c r="K688" s="5"/>
      <c r="L688" s="5" t="s">
        <v>22</v>
      </c>
      <c r="M688" s="5"/>
      <c r="N688" s="5"/>
      <c r="O688" s="5"/>
      <c r="P688" s="5" t="s">
        <v>22</v>
      </c>
      <c r="Q688" s="5"/>
      <c r="R688" s="9"/>
      <c r="S688" s="1" t="str">
        <f t="shared" si="142"/>
        <v/>
      </c>
      <c r="T688" s="1" t="str">
        <f t="shared" si="143"/>
        <v/>
      </c>
      <c r="U688" s="1" t="str">
        <f t="shared" si="144"/>
        <v/>
      </c>
      <c r="V688" s="1" t="str">
        <f t="shared" si="145"/>
        <v>SyndrRetard;</v>
      </c>
      <c r="W688" s="1" t="str">
        <f t="shared" si="146"/>
        <v/>
      </c>
      <c r="X688" s="1" t="str">
        <f t="shared" si="147"/>
        <v/>
      </c>
      <c r="Y688" s="1" t="str">
        <f t="shared" si="148"/>
        <v/>
      </c>
      <c r="Z688" s="1" t="str">
        <f t="shared" si="149"/>
        <v>NonRetardButSyndr;</v>
      </c>
      <c r="AA688" s="1" t="str">
        <f t="shared" si="150"/>
        <v/>
      </c>
      <c r="AB688" s="1" t="str">
        <f t="shared" si="151"/>
        <v/>
      </c>
      <c r="AC688" s="1" t="str">
        <f t="shared" si="152"/>
        <v>Gene:STRA6&amp;HGNC:30650&amp;OMIM:610745&amp;UserInfo:Microphthalmia, isolated, with coloboma 8 ; Microphthalmia, syndromic 9&amp;UserType:SyndrRetard;NonRetardButSyndr;</v>
      </c>
      <c r="AD688" s="1" t="str">
        <f t="shared" si="153"/>
        <v>SyndrRetard;NonRetardButSyndr;</v>
      </c>
    </row>
    <row r="689" spans="1:30" ht="12" customHeight="1" x14ac:dyDescent="0.2">
      <c r="A689" s="5" t="s">
        <v>2053</v>
      </c>
      <c r="B689" s="5"/>
      <c r="C689" s="5" t="s">
        <v>2054</v>
      </c>
      <c r="D689" s="6" t="str">
        <f t="shared" si="141"/>
        <v>Click HGNC</v>
      </c>
      <c r="E689" s="7">
        <v>601134</v>
      </c>
      <c r="F689" s="6" t="str">
        <f t="shared" si="140"/>
        <v>Click OMIM</v>
      </c>
      <c r="G689" s="7" t="s">
        <v>2055</v>
      </c>
      <c r="H689" s="5" t="s">
        <v>21</v>
      </c>
      <c r="I689" s="5"/>
      <c r="J689" s="5"/>
      <c r="K689" s="5"/>
      <c r="L689" s="8" t="s">
        <v>29</v>
      </c>
      <c r="M689" s="5"/>
      <c r="N689" s="5"/>
      <c r="O689" s="5" t="s">
        <v>22</v>
      </c>
      <c r="P689" s="5"/>
      <c r="Q689" s="5"/>
      <c r="R689" s="9"/>
      <c r="S689" s="1" t="str">
        <f t="shared" si="142"/>
        <v/>
      </c>
      <c r="T689" s="1" t="str">
        <f t="shared" si="143"/>
        <v/>
      </c>
      <c r="U689" s="1" t="str">
        <f t="shared" si="144"/>
        <v/>
      </c>
      <c r="V689" s="1" t="str">
        <f t="shared" si="145"/>
        <v>SyndrRetard;</v>
      </c>
      <c r="W689" s="1" t="str">
        <f t="shared" si="146"/>
        <v/>
      </c>
      <c r="X689" s="1" t="str">
        <f t="shared" si="147"/>
        <v/>
      </c>
      <c r="Y689" s="1" t="str">
        <f t="shared" si="148"/>
        <v>Metabolism;</v>
      </c>
      <c r="Z689" s="1" t="str">
        <f t="shared" si="149"/>
        <v/>
      </c>
      <c r="AA689" s="1" t="str">
        <f t="shared" si="150"/>
        <v/>
      </c>
      <c r="AB689" s="1" t="str">
        <f t="shared" si="151"/>
        <v/>
      </c>
      <c r="AC689" s="1" t="str">
        <f t="shared" si="152"/>
        <v>Gene:STT3A&amp;HGNC:6172&amp;OMIM:601134&amp;UserInfo:?Congenital disorder of glycosylation, type Iw&amp;UserType:SyndrRetard;Metabolism;</v>
      </c>
      <c r="AD689" s="1" t="str">
        <f t="shared" si="153"/>
        <v>SyndrRetard;Metabolism;</v>
      </c>
    </row>
    <row r="690" spans="1:30" ht="12" customHeight="1" x14ac:dyDescent="0.2">
      <c r="A690" s="5" t="s">
        <v>2056</v>
      </c>
      <c r="B690" s="5"/>
      <c r="C690" s="5" t="s">
        <v>2057</v>
      </c>
      <c r="D690" s="6" t="str">
        <f t="shared" si="141"/>
        <v>Click HGNC</v>
      </c>
      <c r="E690" s="7">
        <v>608605</v>
      </c>
      <c r="F690" s="6" t="str">
        <f t="shared" si="140"/>
        <v>Click OMIM</v>
      </c>
      <c r="G690" s="7" t="s">
        <v>2058</v>
      </c>
      <c r="H690" s="5" t="s">
        <v>21</v>
      </c>
      <c r="I690" s="5"/>
      <c r="J690" s="5"/>
      <c r="K690" s="5"/>
      <c r="L690" s="8" t="s">
        <v>29</v>
      </c>
      <c r="M690" s="5"/>
      <c r="N690" s="5"/>
      <c r="O690" s="5" t="s">
        <v>22</v>
      </c>
      <c r="P690" s="5"/>
      <c r="Q690" s="5"/>
      <c r="R690" s="9"/>
      <c r="S690" s="1" t="str">
        <f t="shared" si="142"/>
        <v/>
      </c>
      <c r="T690" s="1" t="str">
        <f t="shared" si="143"/>
        <v/>
      </c>
      <c r="U690" s="1" t="str">
        <f t="shared" si="144"/>
        <v/>
      </c>
      <c r="V690" s="1" t="str">
        <f t="shared" si="145"/>
        <v>SyndrRetard;</v>
      </c>
      <c r="W690" s="1" t="str">
        <f t="shared" si="146"/>
        <v/>
      </c>
      <c r="X690" s="1" t="str">
        <f t="shared" si="147"/>
        <v/>
      </c>
      <c r="Y690" s="1" t="str">
        <f t="shared" si="148"/>
        <v>Metabolism;</v>
      </c>
      <c r="Z690" s="1" t="str">
        <f t="shared" si="149"/>
        <v/>
      </c>
      <c r="AA690" s="1" t="str">
        <f t="shared" si="150"/>
        <v/>
      </c>
      <c r="AB690" s="1" t="str">
        <f t="shared" si="151"/>
        <v/>
      </c>
      <c r="AC690" s="1" t="str">
        <f t="shared" si="152"/>
        <v>Gene:STT3B&amp;HGNC:30611&amp;OMIM:608605&amp;UserInfo:?Congenital disorder of glycosylation, type Ix&amp;UserType:SyndrRetard;Metabolism;</v>
      </c>
      <c r="AD690" s="1" t="str">
        <f t="shared" si="153"/>
        <v>SyndrRetard;Metabolism;</v>
      </c>
    </row>
    <row r="691" spans="1:30" ht="12" customHeight="1" x14ac:dyDescent="0.2">
      <c r="A691" s="5" t="s">
        <v>2059</v>
      </c>
      <c r="B691" s="5"/>
      <c r="C691" s="5" t="s">
        <v>2060</v>
      </c>
      <c r="D691" s="6" t="str">
        <f t="shared" si="141"/>
        <v>Click HGNC</v>
      </c>
      <c r="E691" s="7">
        <v>601485</v>
      </c>
      <c r="F691" s="6" t="str">
        <f t="shared" si="140"/>
        <v>Click OMIM</v>
      </c>
      <c r="G691" s="7" t="s">
        <v>2061</v>
      </c>
      <c r="H691" s="5" t="s">
        <v>21</v>
      </c>
      <c r="I691" s="5"/>
      <c r="J691" s="5"/>
      <c r="K691" s="5"/>
      <c r="L691" s="5" t="s">
        <v>22</v>
      </c>
      <c r="M691" s="5"/>
      <c r="N691" s="5"/>
      <c r="O691" s="5"/>
      <c r="P691" s="5"/>
      <c r="Q691" s="5"/>
      <c r="R691" s="9" t="s">
        <v>22</v>
      </c>
      <c r="S691" s="1" t="str">
        <f t="shared" si="142"/>
        <v/>
      </c>
      <c r="T691" s="1" t="str">
        <f t="shared" si="143"/>
        <v/>
      </c>
      <c r="U691" s="1" t="str">
        <f t="shared" si="144"/>
        <v/>
      </c>
      <c r="V691" s="1" t="str">
        <f t="shared" si="145"/>
        <v>SyndrRetard;</v>
      </c>
      <c r="W691" s="1" t="str">
        <f t="shared" si="146"/>
        <v/>
      </c>
      <c r="X691" s="1" t="str">
        <f t="shared" si="147"/>
        <v/>
      </c>
      <c r="Y691" s="1" t="str">
        <f t="shared" si="148"/>
        <v/>
      </c>
      <c r="Z691" s="1" t="str">
        <f t="shared" si="149"/>
        <v/>
      </c>
      <c r="AA691" s="1" t="str">
        <f t="shared" si="150"/>
        <v/>
      </c>
      <c r="AB691" s="1" t="str">
        <f t="shared" si="151"/>
        <v>Neuro;</v>
      </c>
      <c r="AC691" s="1" t="str">
        <f t="shared" si="152"/>
        <v>Gene:STX1B&amp;HGNC:18539&amp;OMIM:601485&amp;UserInfo:Generalized epilepsy with febrile seizures plus, type 9&amp;UserType:SyndrRetard;Neuro;</v>
      </c>
      <c r="AD691" s="1" t="str">
        <f t="shared" si="153"/>
        <v>SyndrRetard;Neuro;</v>
      </c>
    </row>
    <row r="692" spans="1:30" ht="12" customHeight="1" x14ac:dyDescent="0.2">
      <c r="A692" s="5" t="s">
        <v>2062</v>
      </c>
      <c r="B692" s="5"/>
      <c r="C692" s="5" t="s">
        <v>2063</v>
      </c>
      <c r="D692" s="6" t="str">
        <f t="shared" si="141"/>
        <v>Click HGNC</v>
      </c>
      <c r="E692" s="7">
        <v>602926</v>
      </c>
      <c r="F692" s="6" t="str">
        <f t="shared" si="140"/>
        <v>Click OMIM</v>
      </c>
      <c r="G692" s="7" t="s">
        <v>2064</v>
      </c>
      <c r="H692" s="5" t="s">
        <v>211</v>
      </c>
      <c r="I692" s="5"/>
      <c r="J692" s="5"/>
      <c r="K692" s="5"/>
      <c r="L692" s="5" t="s">
        <v>22</v>
      </c>
      <c r="M692" s="5"/>
      <c r="N692" s="5" t="s">
        <v>22</v>
      </c>
      <c r="O692" s="5"/>
      <c r="P692" s="5"/>
      <c r="Q692" s="5"/>
      <c r="R692" s="9"/>
      <c r="S692" s="1" t="str">
        <f t="shared" si="142"/>
        <v/>
      </c>
      <c r="T692" s="1" t="str">
        <f t="shared" si="143"/>
        <v/>
      </c>
      <c r="U692" s="1" t="str">
        <f t="shared" si="144"/>
        <v/>
      </c>
      <c r="V692" s="1" t="str">
        <f t="shared" si="145"/>
        <v>SyndrRetard;</v>
      </c>
      <c r="W692" s="1" t="str">
        <f t="shared" si="146"/>
        <v/>
      </c>
      <c r="X692" s="1" t="str">
        <f t="shared" si="147"/>
        <v>Encephalo;</v>
      </c>
      <c r="Y692" s="1" t="str">
        <f t="shared" si="148"/>
        <v/>
      </c>
      <c r="Z692" s="1" t="str">
        <f t="shared" si="149"/>
        <v/>
      </c>
      <c r="AA692" s="1" t="str">
        <f t="shared" si="150"/>
        <v/>
      </c>
      <c r="AB692" s="1" t="str">
        <f t="shared" si="151"/>
        <v/>
      </c>
      <c r="AC692" s="1" t="str">
        <f t="shared" si="152"/>
        <v>Gene:STXBP1&amp;HGNC:11444&amp;OMIM:602926&amp;UserInfo:Epileptic encephalopathy, early infantile, 4&amp;UserType:SyndrRetard;Encephalo;</v>
      </c>
      <c r="AD692" s="1" t="str">
        <f t="shared" si="153"/>
        <v>SyndrRetard;Encephalo;</v>
      </c>
    </row>
    <row r="693" spans="1:30" ht="12" customHeight="1" x14ac:dyDescent="0.2">
      <c r="A693" s="5" t="s">
        <v>2065</v>
      </c>
      <c r="B693" s="5"/>
      <c r="C693" s="5" t="s">
        <v>2066</v>
      </c>
      <c r="D693" s="6" t="str">
        <f t="shared" si="141"/>
        <v>Click HGNC</v>
      </c>
      <c r="E693" s="7">
        <v>603921</v>
      </c>
      <c r="F693" s="6" t="str">
        <f t="shared" si="140"/>
        <v>Click OMIM</v>
      </c>
      <c r="G693" s="7" t="s">
        <v>2067</v>
      </c>
      <c r="H693" s="5" t="s">
        <v>21</v>
      </c>
      <c r="I693" s="5"/>
      <c r="J693" s="5"/>
      <c r="K693" s="5"/>
      <c r="L693" s="8" t="s">
        <v>29</v>
      </c>
      <c r="M693" s="5"/>
      <c r="N693" s="8" t="s">
        <v>29</v>
      </c>
      <c r="O693" s="5" t="s">
        <v>22</v>
      </c>
      <c r="P693" s="5"/>
      <c r="Q693" s="5"/>
      <c r="R693" s="9"/>
      <c r="S693" s="1" t="str">
        <f t="shared" si="142"/>
        <v/>
      </c>
      <c r="T693" s="1" t="str">
        <f t="shared" si="143"/>
        <v/>
      </c>
      <c r="U693" s="1" t="str">
        <f t="shared" si="144"/>
        <v/>
      </c>
      <c r="V693" s="1" t="str">
        <f t="shared" si="145"/>
        <v>SyndrRetard;</v>
      </c>
      <c r="W693" s="1" t="str">
        <f t="shared" si="146"/>
        <v/>
      </c>
      <c r="X693" s="1" t="str">
        <f t="shared" si="147"/>
        <v>Encephalo;</v>
      </c>
      <c r="Y693" s="1" t="str">
        <f t="shared" si="148"/>
        <v>Metabolism;</v>
      </c>
      <c r="Z693" s="1" t="str">
        <f t="shared" si="149"/>
        <v/>
      </c>
      <c r="AA693" s="1" t="str">
        <f t="shared" si="150"/>
        <v/>
      </c>
      <c r="AB693" s="1" t="str">
        <f t="shared" si="151"/>
        <v/>
      </c>
      <c r="AC693" s="1" t="str">
        <f t="shared" si="152"/>
        <v>Gene:SUCLA2&amp;HGNC:11448&amp;OMIM:603921&amp;UserInfo:Mitochondrial DNA depletion syndrome 5 (encephalomyopathic with or without methylmalonic aciduria)&amp;UserType:SyndrRetard;Encephalo;Metabolism;</v>
      </c>
      <c r="AD693" s="1" t="str">
        <f t="shared" si="153"/>
        <v>SyndrRetard;Encephalo;Metabolism;</v>
      </c>
    </row>
    <row r="694" spans="1:30" ht="12" customHeight="1" x14ac:dyDescent="0.2">
      <c r="A694" s="5" t="s">
        <v>2068</v>
      </c>
      <c r="B694" s="5"/>
      <c r="C694" s="5" t="s">
        <v>2069</v>
      </c>
      <c r="D694" s="6" t="str">
        <f t="shared" si="141"/>
        <v>Click HGNC</v>
      </c>
      <c r="E694" s="7">
        <v>606887</v>
      </c>
      <c r="F694" s="6" t="str">
        <f t="shared" si="140"/>
        <v>Click OMIM</v>
      </c>
      <c r="G694" s="7" t="s">
        <v>2070</v>
      </c>
      <c r="H694" s="5" t="s">
        <v>21</v>
      </c>
      <c r="I694" s="5"/>
      <c r="J694" s="5"/>
      <c r="K694" s="5"/>
      <c r="L694" s="8" t="s">
        <v>29</v>
      </c>
      <c r="M694" s="5"/>
      <c r="N694" s="8" t="s">
        <v>29</v>
      </c>
      <c r="O694" s="5" t="s">
        <v>22</v>
      </c>
      <c r="P694" s="5"/>
      <c r="Q694" s="5"/>
      <c r="R694" s="9"/>
      <c r="S694" s="1" t="str">
        <f t="shared" si="142"/>
        <v/>
      </c>
      <c r="T694" s="1" t="str">
        <f t="shared" si="143"/>
        <v/>
      </c>
      <c r="U694" s="1" t="str">
        <f t="shared" si="144"/>
        <v/>
      </c>
      <c r="V694" s="1" t="str">
        <f t="shared" si="145"/>
        <v>SyndrRetard;</v>
      </c>
      <c r="W694" s="1" t="str">
        <f t="shared" si="146"/>
        <v/>
      </c>
      <c r="X694" s="1" t="str">
        <f t="shared" si="147"/>
        <v>Encephalo;</v>
      </c>
      <c r="Y694" s="1" t="str">
        <f t="shared" si="148"/>
        <v>Metabolism;</v>
      </c>
      <c r="Z694" s="1" t="str">
        <f t="shared" si="149"/>
        <v/>
      </c>
      <c r="AA694" s="1" t="str">
        <f t="shared" si="150"/>
        <v/>
      </c>
      <c r="AB694" s="1" t="str">
        <f t="shared" si="151"/>
        <v/>
      </c>
      <c r="AC694" s="1" t="str">
        <f t="shared" si="152"/>
        <v>Gene:SUOX&amp;HGNC:11460&amp;OMIM:606887&amp;UserInfo:Sulfite oxidase deficiency&amp;UserType:SyndrRetard;Encephalo;Metabolism;</v>
      </c>
      <c r="AD694" s="1" t="str">
        <f t="shared" si="153"/>
        <v>SyndrRetard;Encephalo;Metabolism;</v>
      </c>
    </row>
    <row r="695" spans="1:30" ht="12" customHeight="1" x14ac:dyDescent="0.2">
      <c r="A695" s="5" t="s">
        <v>2071</v>
      </c>
      <c r="B695" s="5"/>
      <c r="C695" s="5" t="s">
        <v>2072</v>
      </c>
      <c r="D695" s="6" t="str">
        <f t="shared" si="141"/>
        <v>Click HGNC</v>
      </c>
      <c r="E695" s="7">
        <v>185620</v>
      </c>
      <c r="F695" s="6" t="str">
        <f t="shared" si="140"/>
        <v>Click OMIM</v>
      </c>
      <c r="G695" s="7" t="s">
        <v>2073</v>
      </c>
      <c r="H695" s="5" t="s">
        <v>21</v>
      </c>
      <c r="I695" s="5"/>
      <c r="J695" s="5"/>
      <c r="K695" s="5"/>
      <c r="L695" s="5" t="s">
        <v>22</v>
      </c>
      <c r="M695" s="5" t="s">
        <v>22</v>
      </c>
      <c r="N695" s="8" t="s">
        <v>29</v>
      </c>
      <c r="O695" s="5" t="s">
        <v>22</v>
      </c>
      <c r="P695" s="5"/>
      <c r="Q695" s="5"/>
      <c r="R695" s="9" t="s">
        <v>22</v>
      </c>
      <c r="S695" s="1" t="str">
        <f t="shared" si="142"/>
        <v/>
      </c>
      <c r="T695" s="1" t="str">
        <f t="shared" si="143"/>
        <v/>
      </c>
      <c r="U695" s="1" t="str">
        <f t="shared" si="144"/>
        <v/>
      </c>
      <c r="V695" s="1" t="str">
        <f t="shared" si="145"/>
        <v>SyndrRetard;</v>
      </c>
      <c r="W695" s="1" t="str">
        <f t="shared" si="146"/>
        <v>RetardPlusCerebAbnorm;</v>
      </c>
      <c r="X695" s="1" t="str">
        <f t="shared" si="147"/>
        <v>Encephalo;</v>
      </c>
      <c r="Y695" s="1" t="str">
        <f t="shared" si="148"/>
        <v>Metabolism;</v>
      </c>
      <c r="Z695" s="1" t="str">
        <f t="shared" si="149"/>
        <v/>
      </c>
      <c r="AA695" s="1" t="str">
        <f t="shared" si="150"/>
        <v/>
      </c>
      <c r="AB695" s="1" t="str">
        <f t="shared" si="151"/>
        <v>Neuro;</v>
      </c>
      <c r="AC695" s="1" t="str">
        <f t="shared" si="152"/>
        <v>Gene:SURF1&amp;HGNC:11474&amp;OMIM:185620&amp;UserInfo:Charcot-Marie-Tooth disease, type 4K ; Leigh syndrome, due to COX IV deficiency&amp;UserType:SyndrRetard;RetardPlusCerebAbnorm;Encephalo;Metabolism;Neuro;</v>
      </c>
      <c r="AD695" s="1" t="str">
        <f t="shared" si="153"/>
        <v>SyndrRetard;RetardPlusCerebAbnorm;Encephalo;Metabolism;Neuro;</v>
      </c>
    </row>
    <row r="696" spans="1:30" ht="12" customHeight="1" x14ac:dyDescent="0.2">
      <c r="A696" s="5" t="s">
        <v>2074</v>
      </c>
      <c r="B696" s="5"/>
      <c r="C696" s="5" t="s">
        <v>2075</v>
      </c>
      <c r="D696" s="6" t="str">
        <f t="shared" si="141"/>
        <v>Click HGNC</v>
      </c>
      <c r="E696" s="7">
        <v>313440</v>
      </c>
      <c r="F696" s="6" t="str">
        <f t="shared" ref="F696:F759" si="154">IF(ISERROR(E696),"",HYPERLINK(CONCATENATE("https://omim.org/entry/",E696),"Click OMIM"))</f>
        <v>Click OMIM</v>
      </c>
      <c r="G696" s="7" t="s">
        <v>2076</v>
      </c>
      <c r="H696" s="5" t="s">
        <v>211</v>
      </c>
      <c r="I696" s="5"/>
      <c r="J696" s="5"/>
      <c r="K696" s="5" t="s">
        <v>22</v>
      </c>
      <c r="L696" s="5" t="s">
        <v>22</v>
      </c>
      <c r="M696" s="5"/>
      <c r="N696" s="5"/>
      <c r="O696" s="5"/>
      <c r="P696" s="5"/>
      <c r="Q696" s="5"/>
      <c r="R696" s="9" t="s">
        <v>22</v>
      </c>
      <c r="S696" s="1" t="str">
        <f t="shared" si="142"/>
        <v/>
      </c>
      <c r="T696" s="1" t="str">
        <f t="shared" si="143"/>
        <v/>
      </c>
      <c r="U696" s="1" t="str">
        <f t="shared" si="144"/>
        <v>NonSyndrRetard;</v>
      </c>
      <c r="V696" s="1" t="str">
        <f t="shared" si="145"/>
        <v>SyndrRetard;</v>
      </c>
      <c r="W696" s="1" t="str">
        <f t="shared" si="146"/>
        <v/>
      </c>
      <c r="X696" s="1" t="str">
        <f t="shared" si="147"/>
        <v/>
      </c>
      <c r="Y696" s="1" t="str">
        <f t="shared" si="148"/>
        <v/>
      </c>
      <c r="Z696" s="1" t="str">
        <f t="shared" si="149"/>
        <v/>
      </c>
      <c r="AA696" s="1" t="str">
        <f t="shared" si="150"/>
        <v/>
      </c>
      <c r="AB696" s="1" t="str">
        <f t="shared" si="151"/>
        <v>Neuro;</v>
      </c>
      <c r="AC696" s="1" t="str">
        <f t="shared" si="152"/>
        <v>Gene:SYN1&amp;HGNC:11494&amp;OMIM:313440&amp;UserInfo:Epilepsy, X-linked, with variable learning disabilities and behavior disorders&amp;UserType:NonSyndrRetard;SyndrRetard;Neuro;</v>
      </c>
      <c r="AD696" s="1" t="str">
        <f t="shared" si="153"/>
        <v>NonSyndrRetard;SyndrRetard;Neuro;</v>
      </c>
    </row>
    <row r="697" spans="1:30" ht="12" customHeight="1" x14ac:dyDescent="0.2">
      <c r="A697" s="5" t="s">
        <v>2077</v>
      </c>
      <c r="B697" s="5"/>
      <c r="C697" s="5" t="s">
        <v>2078</v>
      </c>
      <c r="D697" s="6" t="str">
        <f t="shared" si="141"/>
        <v>Click HGNC</v>
      </c>
      <c r="E697" s="7">
        <v>616686</v>
      </c>
      <c r="F697" s="6" t="str">
        <f t="shared" si="154"/>
        <v>Click OMIM</v>
      </c>
      <c r="G697" s="7" t="s">
        <v>20</v>
      </c>
      <c r="H697" s="5" t="s">
        <v>21</v>
      </c>
      <c r="I697" s="5"/>
      <c r="J697" s="5"/>
      <c r="K697" s="5"/>
      <c r="L697" s="5"/>
      <c r="M697" s="5"/>
      <c r="N697" s="5"/>
      <c r="O697" s="5"/>
      <c r="P697" s="5"/>
      <c r="Q697" s="5"/>
      <c r="R697" s="9"/>
      <c r="S697" s="1" t="str">
        <f t="shared" si="142"/>
        <v/>
      </c>
      <c r="T697" s="1" t="str">
        <f t="shared" si="143"/>
        <v/>
      </c>
      <c r="U697" s="1" t="str">
        <f t="shared" si="144"/>
        <v/>
      </c>
      <c r="V697" s="1" t="str">
        <f t="shared" si="145"/>
        <v/>
      </c>
      <c r="W697" s="1" t="str">
        <f t="shared" si="146"/>
        <v/>
      </c>
      <c r="X697" s="1" t="str">
        <f t="shared" si="147"/>
        <v/>
      </c>
      <c r="Y697" s="1" t="str">
        <f t="shared" si="148"/>
        <v/>
      </c>
      <c r="Z697" s="1" t="str">
        <f t="shared" si="149"/>
        <v/>
      </c>
      <c r="AA697" s="1" t="str">
        <f t="shared" si="150"/>
        <v/>
      </c>
      <c r="AB697" s="1" t="str">
        <f t="shared" si="151"/>
        <v/>
      </c>
      <c r="AC697" s="1" t="str">
        <f t="shared" si="152"/>
        <v>Gene:SYNCRIP&amp;HGNC:16918&amp;OMIM:616686&amp;UserInfo:No OMIM phenotype&amp;UserType:</v>
      </c>
      <c r="AD697" s="1" t="str">
        <f t="shared" si="153"/>
        <v/>
      </c>
    </row>
    <row r="698" spans="1:30" ht="12" customHeight="1" x14ac:dyDescent="0.2">
      <c r="A698" s="5" t="s">
        <v>2079</v>
      </c>
      <c r="B698" s="5"/>
      <c r="C698" s="5" t="s">
        <v>2080</v>
      </c>
      <c r="D698" s="6" t="str">
        <f t="shared" si="141"/>
        <v>Click HGNC</v>
      </c>
      <c r="E698" s="7">
        <v>608441</v>
      </c>
      <c r="F698" s="6" t="str">
        <f t="shared" si="154"/>
        <v>Click OMIM</v>
      </c>
      <c r="G698" s="7" t="s">
        <v>2081</v>
      </c>
      <c r="H698" s="5" t="s">
        <v>21</v>
      </c>
      <c r="I698" s="5"/>
      <c r="J698" s="5"/>
      <c r="K698" s="5"/>
      <c r="L698" s="5"/>
      <c r="M698" s="5"/>
      <c r="N698" s="5"/>
      <c r="O698" s="5"/>
      <c r="P698" s="5"/>
      <c r="Q698" s="5"/>
      <c r="R698" s="9" t="s">
        <v>22</v>
      </c>
      <c r="S698" s="1" t="str">
        <f t="shared" si="142"/>
        <v/>
      </c>
      <c r="T698" s="1" t="str">
        <f t="shared" si="143"/>
        <v/>
      </c>
      <c r="U698" s="1" t="str">
        <f t="shared" si="144"/>
        <v/>
      </c>
      <c r="V698" s="1" t="str">
        <f t="shared" si="145"/>
        <v/>
      </c>
      <c r="W698" s="1" t="str">
        <f t="shared" si="146"/>
        <v/>
      </c>
      <c r="X698" s="1" t="str">
        <f t="shared" si="147"/>
        <v/>
      </c>
      <c r="Y698" s="1" t="str">
        <f t="shared" si="148"/>
        <v/>
      </c>
      <c r="Z698" s="1" t="str">
        <f t="shared" si="149"/>
        <v/>
      </c>
      <c r="AA698" s="1" t="str">
        <f t="shared" si="150"/>
        <v/>
      </c>
      <c r="AB698" s="1" t="str">
        <f t="shared" si="151"/>
        <v>Neuro;</v>
      </c>
      <c r="AC698" s="1" t="str">
        <f t="shared" si="152"/>
        <v>Gene:SYNE1&amp;HGNC:17089&amp;OMIM:608441&amp;UserInfo:Emery-Dreifuss muscular dystrophy 4, autosomal dominant ; Spinocerebellar ataxia, autosomal recessive 8&amp;UserType:Neuro;</v>
      </c>
      <c r="AD698" s="1" t="str">
        <f t="shared" si="153"/>
        <v>Neuro;</v>
      </c>
    </row>
    <row r="699" spans="1:30" ht="12" customHeight="1" x14ac:dyDescent="0.2">
      <c r="A699" s="5" t="s">
        <v>2082</v>
      </c>
      <c r="B699" s="5"/>
      <c r="C699" s="5" t="s">
        <v>2083</v>
      </c>
      <c r="D699" s="6" t="str">
        <f t="shared" si="141"/>
        <v>Click HGNC</v>
      </c>
      <c r="E699" s="7">
        <v>603384</v>
      </c>
      <c r="F699" s="6" t="str">
        <f t="shared" si="154"/>
        <v>Click OMIM</v>
      </c>
      <c r="G699" s="7" t="s">
        <v>2084</v>
      </c>
      <c r="H699" s="5" t="s">
        <v>218</v>
      </c>
      <c r="I699" s="5"/>
      <c r="J699" s="5"/>
      <c r="K699" s="5" t="s">
        <v>22</v>
      </c>
      <c r="L699" s="5" t="s">
        <v>22</v>
      </c>
      <c r="M699" s="5"/>
      <c r="N699" s="5"/>
      <c r="O699" s="5"/>
      <c r="P699" s="5"/>
      <c r="Q699" s="5"/>
      <c r="R699" s="9"/>
      <c r="S699" s="1" t="str">
        <f t="shared" si="142"/>
        <v/>
      </c>
      <c r="T699" s="1" t="str">
        <f t="shared" si="143"/>
        <v/>
      </c>
      <c r="U699" s="1" t="str">
        <f t="shared" si="144"/>
        <v>NonSyndrRetard;</v>
      </c>
      <c r="V699" s="1" t="str">
        <f t="shared" si="145"/>
        <v>SyndrRetard;</v>
      </c>
      <c r="W699" s="1" t="str">
        <f t="shared" si="146"/>
        <v/>
      </c>
      <c r="X699" s="1" t="str">
        <f t="shared" si="147"/>
        <v/>
      </c>
      <c r="Y699" s="1" t="str">
        <f t="shared" si="148"/>
        <v/>
      </c>
      <c r="Z699" s="1" t="str">
        <f t="shared" si="149"/>
        <v/>
      </c>
      <c r="AA699" s="1" t="str">
        <f t="shared" si="150"/>
        <v/>
      </c>
      <c r="AB699" s="1" t="str">
        <f t="shared" si="151"/>
        <v/>
      </c>
      <c r="AC699" s="1" t="str">
        <f t="shared" si="152"/>
        <v>Gene:SYNGAP1&amp;HGNC:11497&amp;OMIM:603384&amp;UserInfo:Mental retardation, autosomal dominant 5&amp;UserType:NonSyndrRetard;SyndrRetard;</v>
      </c>
      <c r="AD699" s="1" t="str">
        <f t="shared" si="153"/>
        <v>NonSyndrRetard;SyndrRetard;</v>
      </c>
    </row>
    <row r="700" spans="1:30" ht="12" customHeight="1" x14ac:dyDescent="0.2">
      <c r="A700" s="5" t="s">
        <v>2085</v>
      </c>
      <c r="B700" s="5"/>
      <c r="C700" s="5" t="s">
        <v>2086</v>
      </c>
      <c r="D700" s="6" t="str">
        <f t="shared" si="141"/>
        <v>Click HGNC</v>
      </c>
      <c r="E700" s="7">
        <v>313475</v>
      </c>
      <c r="F700" s="6" t="str">
        <f t="shared" si="154"/>
        <v>Click OMIM</v>
      </c>
      <c r="G700" s="7" t="s">
        <v>2087</v>
      </c>
      <c r="H700" s="5" t="s">
        <v>21</v>
      </c>
      <c r="I700" s="5"/>
      <c r="J700" s="5"/>
      <c r="K700" s="5" t="s">
        <v>22</v>
      </c>
      <c r="L700" s="5"/>
      <c r="M700" s="5"/>
      <c r="N700" s="5"/>
      <c r="O700" s="5"/>
      <c r="P700" s="5"/>
      <c r="Q700" s="5"/>
      <c r="R700" s="9"/>
      <c r="S700" s="1" t="str">
        <f t="shared" si="142"/>
        <v/>
      </c>
      <c r="T700" s="1" t="str">
        <f t="shared" si="143"/>
        <v/>
      </c>
      <c r="U700" s="1" t="str">
        <f t="shared" si="144"/>
        <v>NonSyndrRetard;</v>
      </c>
      <c r="V700" s="1" t="str">
        <f t="shared" si="145"/>
        <v/>
      </c>
      <c r="W700" s="1" t="str">
        <f t="shared" si="146"/>
        <v/>
      </c>
      <c r="X700" s="1" t="str">
        <f t="shared" si="147"/>
        <v/>
      </c>
      <c r="Y700" s="1" t="str">
        <f t="shared" si="148"/>
        <v/>
      </c>
      <c r="Z700" s="1" t="str">
        <f t="shared" si="149"/>
        <v/>
      </c>
      <c r="AA700" s="1" t="str">
        <f t="shared" si="150"/>
        <v/>
      </c>
      <c r="AB700" s="1" t="str">
        <f t="shared" si="151"/>
        <v/>
      </c>
      <c r="AC700" s="1" t="str">
        <f t="shared" si="152"/>
        <v>Gene:SYP&amp;HGNC:11506&amp;OMIM:313475&amp;UserInfo:Mental retardation, X-linked 96&amp;UserType:NonSyndrRetard;</v>
      </c>
      <c r="AD700" s="1" t="str">
        <f t="shared" si="153"/>
        <v>NonSyndrRetard;</v>
      </c>
    </row>
    <row r="701" spans="1:30" ht="12" customHeight="1" x14ac:dyDescent="0.2">
      <c r="A701" s="5" t="s">
        <v>2088</v>
      </c>
      <c r="B701" s="5"/>
      <c r="C701" s="5" t="s">
        <v>2089</v>
      </c>
      <c r="D701" s="6" t="str">
        <f t="shared" si="141"/>
        <v>Click HGNC</v>
      </c>
      <c r="E701" s="7">
        <v>610949</v>
      </c>
      <c r="F701" s="6" t="str">
        <f t="shared" si="154"/>
        <v>Click OMIM</v>
      </c>
      <c r="G701" s="7" t="s">
        <v>2090</v>
      </c>
      <c r="H701" s="5" t="s">
        <v>21</v>
      </c>
      <c r="I701" s="5"/>
      <c r="J701" s="5"/>
      <c r="K701" s="5" t="s">
        <v>22</v>
      </c>
      <c r="L701" s="5" t="s">
        <v>22</v>
      </c>
      <c r="M701" s="5"/>
      <c r="N701" s="5"/>
      <c r="O701" s="5"/>
      <c r="P701" s="5"/>
      <c r="Q701" s="5"/>
      <c r="R701" s="9" t="s">
        <v>22</v>
      </c>
      <c r="S701" s="1" t="str">
        <f t="shared" si="142"/>
        <v/>
      </c>
      <c r="T701" s="1" t="str">
        <f t="shared" si="143"/>
        <v/>
      </c>
      <c r="U701" s="1" t="str">
        <f t="shared" si="144"/>
        <v>NonSyndrRetard;</v>
      </c>
      <c r="V701" s="1" t="str">
        <f t="shared" si="145"/>
        <v>SyndrRetard;</v>
      </c>
      <c r="W701" s="1" t="str">
        <f t="shared" si="146"/>
        <v/>
      </c>
      <c r="X701" s="1" t="str">
        <f t="shared" si="147"/>
        <v/>
      </c>
      <c r="Y701" s="1" t="str">
        <f t="shared" si="148"/>
        <v/>
      </c>
      <c r="Z701" s="1" t="str">
        <f t="shared" si="149"/>
        <v/>
      </c>
      <c r="AA701" s="1" t="str">
        <f t="shared" si="150"/>
        <v/>
      </c>
      <c r="AB701" s="1" t="str">
        <f t="shared" si="151"/>
        <v>Neuro;</v>
      </c>
      <c r="AC701" s="1" t="str">
        <f t="shared" si="152"/>
        <v>Gene:SYT14&amp;HGNC:23143&amp;OMIM:610949&amp;UserInfo:Spinocerebellar ataxia, autosomal recessive 11&amp;UserType:NonSyndrRetard;SyndrRetard;Neuro;</v>
      </c>
      <c r="AD701" s="1" t="str">
        <f t="shared" si="153"/>
        <v>NonSyndrRetard;SyndrRetard;Neuro;</v>
      </c>
    </row>
    <row r="702" spans="1:30" ht="12" customHeight="1" x14ac:dyDescent="0.2">
      <c r="A702" s="5" t="s">
        <v>2091</v>
      </c>
      <c r="B702" s="5"/>
      <c r="C702" s="5" t="s">
        <v>2092</v>
      </c>
      <c r="D702" s="6" t="str">
        <f t="shared" si="141"/>
        <v>Click HGNC</v>
      </c>
      <c r="E702" s="7">
        <v>604912</v>
      </c>
      <c r="F702" s="6" t="str">
        <f t="shared" si="154"/>
        <v>Click OMIM</v>
      </c>
      <c r="G702" s="7" t="s">
        <v>2093</v>
      </c>
      <c r="H702" s="5" t="s">
        <v>21</v>
      </c>
      <c r="I702" s="5"/>
      <c r="J702" s="5"/>
      <c r="K702" s="5"/>
      <c r="L702" s="5" t="s">
        <v>22</v>
      </c>
      <c r="M702" s="5"/>
      <c r="N702" s="5"/>
      <c r="O702" s="5"/>
      <c r="P702" s="5"/>
      <c r="Q702" s="5"/>
      <c r="R702" s="9" t="s">
        <v>22</v>
      </c>
      <c r="S702" s="1" t="str">
        <f t="shared" si="142"/>
        <v/>
      </c>
      <c r="T702" s="1" t="str">
        <f t="shared" si="143"/>
        <v/>
      </c>
      <c r="U702" s="1" t="str">
        <f t="shared" si="144"/>
        <v/>
      </c>
      <c r="V702" s="1" t="str">
        <f t="shared" si="145"/>
        <v>SyndrRetard;</v>
      </c>
      <c r="W702" s="1" t="str">
        <f t="shared" si="146"/>
        <v/>
      </c>
      <c r="X702" s="1" t="str">
        <f t="shared" si="147"/>
        <v/>
      </c>
      <c r="Y702" s="1" t="str">
        <f t="shared" si="148"/>
        <v/>
      </c>
      <c r="Z702" s="1" t="str">
        <f t="shared" si="149"/>
        <v/>
      </c>
      <c r="AA702" s="1" t="str">
        <f t="shared" si="150"/>
        <v/>
      </c>
      <c r="AB702" s="1" t="str">
        <f t="shared" si="151"/>
        <v>Neuro;</v>
      </c>
      <c r="AC702" s="1" t="str">
        <f t="shared" si="152"/>
        <v>Gene:TAF2&amp;HGNC:11536&amp;OMIM:604912&amp;UserInfo:Mental retardation, autosomal recessive 40&amp;UserType:SyndrRetard;Neuro;</v>
      </c>
      <c r="AD702" s="1" t="str">
        <f t="shared" si="153"/>
        <v>SyndrRetard;Neuro;</v>
      </c>
    </row>
    <row r="703" spans="1:30" ht="12" customHeight="1" x14ac:dyDescent="0.2">
      <c r="A703" s="5" t="s">
        <v>2094</v>
      </c>
      <c r="B703" s="5"/>
      <c r="C703" s="5" t="s">
        <v>2095</v>
      </c>
      <c r="D703" s="6" t="str">
        <f t="shared" si="141"/>
        <v>Click HGNC</v>
      </c>
      <c r="E703" s="7">
        <v>613018</v>
      </c>
      <c r="F703" s="6" t="str">
        <f t="shared" si="154"/>
        <v>Click OMIM</v>
      </c>
      <c r="G703" s="7" t="s">
        <v>2096</v>
      </c>
      <c r="H703" s="5" t="s">
        <v>21</v>
      </c>
      <c r="I703" s="5"/>
      <c r="J703" s="5"/>
      <c r="K703" s="5"/>
      <c r="L703" s="8" t="s">
        <v>29</v>
      </c>
      <c r="M703" s="5"/>
      <c r="N703" s="5"/>
      <c r="O703" s="5" t="s">
        <v>22</v>
      </c>
      <c r="P703" s="5"/>
      <c r="Q703" s="5"/>
      <c r="R703" s="9"/>
      <c r="S703" s="1" t="str">
        <f t="shared" si="142"/>
        <v/>
      </c>
      <c r="T703" s="1" t="str">
        <f t="shared" si="143"/>
        <v/>
      </c>
      <c r="U703" s="1" t="str">
        <f t="shared" si="144"/>
        <v/>
      </c>
      <c r="V703" s="1" t="str">
        <f t="shared" si="145"/>
        <v>SyndrRetard;</v>
      </c>
      <c r="W703" s="1" t="str">
        <f t="shared" si="146"/>
        <v/>
      </c>
      <c r="X703" s="1" t="str">
        <f t="shared" si="147"/>
        <v/>
      </c>
      <c r="Y703" s="1" t="str">
        <f t="shared" si="148"/>
        <v>Metabolism;</v>
      </c>
      <c r="Z703" s="1" t="str">
        <f t="shared" si="149"/>
        <v/>
      </c>
      <c r="AA703" s="1" t="str">
        <f t="shared" si="150"/>
        <v/>
      </c>
      <c r="AB703" s="1" t="str">
        <f t="shared" si="151"/>
        <v/>
      </c>
      <c r="AC703" s="1" t="str">
        <f t="shared" si="152"/>
        <v>Gene:TAT&amp;HGNC:11573&amp;OMIM:613018&amp;UserInfo:Tyrosinemia, type II&amp;UserType:SyndrRetard;Metabolism;</v>
      </c>
      <c r="AD703" s="1" t="str">
        <f t="shared" si="153"/>
        <v>SyndrRetard;Metabolism;</v>
      </c>
    </row>
    <row r="704" spans="1:30" ht="12" customHeight="1" x14ac:dyDescent="0.2">
      <c r="A704" s="5" t="s">
        <v>2097</v>
      </c>
      <c r="B704" s="5"/>
      <c r="C704" s="5" t="s">
        <v>2098</v>
      </c>
      <c r="D704" s="6" t="str">
        <f t="shared" ref="D704:D767" si="155">IF(ISERROR(C704),"",HYPERLINK(CONCATENATE("http://www.genenames.org/cgi-bin/gene_symbol_report?hgnc_id=",C704),"Click HGNC"))</f>
        <v>Click HGNC</v>
      </c>
      <c r="E704" s="7">
        <v>613577</v>
      </c>
      <c r="F704" s="6" t="str">
        <f t="shared" si="154"/>
        <v>Click OMIM</v>
      </c>
      <c r="G704" s="7" t="s">
        <v>2099</v>
      </c>
      <c r="H704" s="5" t="s">
        <v>211</v>
      </c>
      <c r="I704" s="5"/>
      <c r="J704" s="5"/>
      <c r="K704" s="5"/>
      <c r="L704" s="5" t="s">
        <v>22</v>
      </c>
      <c r="M704" s="5"/>
      <c r="N704" s="5" t="s">
        <v>22</v>
      </c>
      <c r="O704" s="5"/>
      <c r="P704" s="5" t="s">
        <v>22</v>
      </c>
      <c r="Q704" s="5"/>
      <c r="R704" s="9" t="s">
        <v>22</v>
      </c>
      <c r="S704" s="1" t="str">
        <f t="shared" si="142"/>
        <v/>
      </c>
      <c r="T704" s="1" t="str">
        <f t="shared" si="143"/>
        <v/>
      </c>
      <c r="U704" s="1" t="str">
        <f t="shared" si="144"/>
        <v/>
      </c>
      <c r="V704" s="1" t="str">
        <f t="shared" si="145"/>
        <v>SyndrRetard;</v>
      </c>
      <c r="W704" s="1" t="str">
        <f t="shared" si="146"/>
        <v/>
      </c>
      <c r="X704" s="1" t="str">
        <f t="shared" si="147"/>
        <v>Encephalo;</v>
      </c>
      <c r="Y704" s="1" t="str">
        <f t="shared" si="148"/>
        <v/>
      </c>
      <c r="Z704" s="1" t="str">
        <f t="shared" si="149"/>
        <v>NonRetardButSyndr;</v>
      </c>
      <c r="AA704" s="1" t="str">
        <f t="shared" si="150"/>
        <v/>
      </c>
      <c r="AB704" s="1" t="str">
        <f t="shared" si="151"/>
        <v>Neuro;</v>
      </c>
      <c r="AC704" s="1" t="str">
        <f t="shared" si="152"/>
        <v>Gene:TBC1D24&amp;HGNC:29203&amp;OMIM:613577&amp;UserInfo:Deafness , autosomal recessive 86 ; Deafness, autosomal dominant 65 ; DOOR syndrome ; Epileptic encephalopathy, early infantile, 16 ; Myoclonic epilepsy, infantile, familial&amp;UserType:SyndrRetard;Encephalo;NonRetardButSyndr;Neuro;</v>
      </c>
      <c r="AD704" s="1" t="str">
        <f t="shared" si="153"/>
        <v>SyndrRetard;Encephalo;NonRetardButSyndr;Neuro;</v>
      </c>
    </row>
    <row r="705" spans="1:30" ht="12" customHeight="1" x14ac:dyDescent="0.2">
      <c r="A705" s="5" t="s">
        <v>2100</v>
      </c>
      <c r="B705" s="5"/>
      <c r="C705" s="5" t="s">
        <v>2101</v>
      </c>
      <c r="D705" s="6" t="str">
        <f t="shared" si="155"/>
        <v>Click HGNC</v>
      </c>
      <c r="E705" s="7">
        <v>612655</v>
      </c>
      <c r="F705" s="6" t="str">
        <f t="shared" si="154"/>
        <v>Click OMIM</v>
      </c>
      <c r="G705" s="7" t="s">
        <v>2102</v>
      </c>
      <c r="H705" s="5" t="s">
        <v>21</v>
      </c>
      <c r="I705" s="5"/>
      <c r="J705" s="5"/>
      <c r="K705" s="5"/>
      <c r="L705" s="5" t="s">
        <v>22</v>
      </c>
      <c r="M705" s="5"/>
      <c r="N705" s="5"/>
      <c r="O705" s="5"/>
      <c r="P705" s="5"/>
      <c r="Q705" s="5"/>
      <c r="R705" s="9"/>
      <c r="S705" s="1" t="str">
        <f t="shared" si="142"/>
        <v/>
      </c>
      <c r="T705" s="1" t="str">
        <f t="shared" si="143"/>
        <v/>
      </c>
      <c r="U705" s="1" t="str">
        <f t="shared" si="144"/>
        <v/>
      </c>
      <c r="V705" s="1" t="str">
        <f t="shared" si="145"/>
        <v>SyndrRetard;</v>
      </c>
      <c r="W705" s="1" t="str">
        <f t="shared" si="146"/>
        <v/>
      </c>
      <c r="X705" s="1" t="str">
        <f t="shared" si="147"/>
        <v/>
      </c>
      <c r="Y705" s="1" t="str">
        <f t="shared" si="148"/>
        <v/>
      </c>
      <c r="Z705" s="1" t="str">
        <f t="shared" si="149"/>
        <v/>
      </c>
      <c r="AA705" s="1" t="str">
        <f t="shared" si="150"/>
        <v/>
      </c>
      <c r="AB705" s="1" t="str">
        <f t="shared" si="151"/>
        <v/>
      </c>
      <c r="AC705" s="1" t="str">
        <f t="shared" si="152"/>
        <v>Gene:TBC1D7&amp;HGNC:21066&amp;OMIM:612655&amp;UserInfo:Macrocephaly/megalencephaly syndrome, autosomal recessive&amp;UserType:SyndrRetard;</v>
      </c>
      <c r="AD705" s="1" t="str">
        <f t="shared" si="153"/>
        <v>SyndrRetard;</v>
      </c>
    </row>
    <row r="706" spans="1:30" ht="12" customHeight="1" x14ac:dyDescent="0.2">
      <c r="A706" s="5" t="s">
        <v>2103</v>
      </c>
      <c r="B706" s="5"/>
      <c r="C706" s="5" t="s">
        <v>2104</v>
      </c>
      <c r="D706" s="6" t="str">
        <f t="shared" si="155"/>
        <v>Click HGNC</v>
      </c>
      <c r="E706" s="7">
        <v>604934</v>
      </c>
      <c r="F706" s="6" t="str">
        <f t="shared" si="154"/>
        <v>Click OMIM</v>
      </c>
      <c r="G706" s="7" t="s">
        <v>2105</v>
      </c>
      <c r="H706" s="5" t="s">
        <v>211</v>
      </c>
      <c r="I706" s="5"/>
      <c r="J706" s="5"/>
      <c r="K706" s="5"/>
      <c r="L706" s="5" t="s">
        <v>22</v>
      </c>
      <c r="M706" s="5"/>
      <c r="N706" s="5"/>
      <c r="O706" s="5"/>
      <c r="P706" s="5"/>
      <c r="Q706" s="5"/>
      <c r="R706" s="9"/>
      <c r="S706" s="1" t="str">
        <f t="shared" si="142"/>
        <v/>
      </c>
      <c r="T706" s="1" t="str">
        <f t="shared" si="143"/>
        <v/>
      </c>
      <c r="U706" s="1" t="str">
        <f t="shared" si="144"/>
        <v/>
      </c>
      <c r="V706" s="1" t="str">
        <f t="shared" si="145"/>
        <v>SyndrRetard;</v>
      </c>
      <c r="W706" s="1" t="str">
        <f t="shared" si="146"/>
        <v/>
      </c>
      <c r="X706" s="1" t="str">
        <f t="shared" si="147"/>
        <v/>
      </c>
      <c r="Y706" s="1" t="str">
        <f t="shared" si="148"/>
        <v/>
      </c>
      <c r="Z706" s="1" t="str">
        <f t="shared" si="149"/>
        <v/>
      </c>
      <c r="AA706" s="1" t="str">
        <f t="shared" si="150"/>
        <v/>
      </c>
      <c r="AB706" s="1" t="str">
        <f t="shared" si="151"/>
        <v/>
      </c>
      <c r="AC706" s="1" t="str">
        <f t="shared" si="152"/>
        <v>Gene:TBCE&amp;HGNC:11582&amp;OMIM:604934&amp;UserInfo:Hypoparathyroidism-retardation-dysmorphism syndrome ; Kenny-Caffey syndrome, type 1&amp;UserType:SyndrRetard;</v>
      </c>
      <c r="AD706" s="1" t="str">
        <f t="shared" si="153"/>
        <v>SyndrRetard;</v>
      </c>
    </row>
    <row r="707" spans="1:30" ht="12" customHeight="1" x14ac:dyDescent="0.2">
      <c r="A707" s="5" t="s">
        <v>2106</v>
      </c>
      <c r="B707" s="5"/>
      <c r="C707" s="5" t="s">
        <v>2107</v>
      </c>
      <c r="D707" s="6" t="str">
        <f t="shared" si="155"/>
        <v>Click HGNC</v>
      </c>
      <c r="E707" s="7">
        <v>608628</v>
      </c>
      <c r="F707" s="6" t="str">
        <f t="shared" si="154"/>
        <v>Click OMIM</v>
      </c>
      <c r="G707" s="7" t="s">
        <v>2108</v>
      </c>
      <c r="H707" s="5"/>
      <c r="I707" s="5"/>
      <c r="J707" s="5"/>
      <c r="K707" s="5" t="s">
        <v>22</v>
      </c>
      <c r="L707" s="5" t="s">
        <v>22</v>
      </c>
      <c r="M707" s="5"/>
      <c r="N707" s="5"/>
      <c r="O707" s="5"/>
      <c r="P707" s="5"/>
      <c r="Q707" s="5"/>
      <c r="R707" s="9"/>
      <c r="S707" s="1" t="str">
        <f t="shared" ref="S707:S770" si="156">IF(I707="x","ToInvestigate;","")</f>
        <v/>
      </c>
      <c r="T707" s="1" t="str">
        <f t="shared" ref="T707:T770" si="157">IF(J707="x","Unexpected;","")</f>
        <v/>
      </c>
      <c r="U707" s="1" t="str">
        <f t="shared" ref="U707:U770" si="158">IF(K707="x","NonSyndrRetard;","")</f>
        <v>NonSyndrRetard;</v>
      </c>
      <c r="V707" s="1" t="str">
        <f t="shared" ref="V707:V770" si="159">IF(L707="x","SyndrRetard;","")</f>
        <v>SyndrRetard;</v>
      </c>
      <c r="W707" s="1" t="str">
        <f t="shared" ref="W707:W770" si="160">IF(M707="x","RetardPlusCerebAbnorm;","")</f>
        <v/>
      </c>
      <c r="X707" s="1" t="str">
        <f t="shared" ref="X707:X770" si="161">IF(N707="x","Encephalo;","")</f>
        <v/>
      </c>
      <c r="Y707" s="1" t="str">
        <f t="shared" ref="Y707:Y770" si="162">IF(O707="x","Metabolism;","")</f>
        <v/>
      </c>
      <c r="Z707" s="1" t="str">
        <f t="shared" ref="Z707:Z770" si="163">IF(P707="x","NonRetardButSyndr;","")</f>
        <v/>
      </c>
      <c r="AA707" s="1" t="str">
        <f t="shared" ref="AA707:AA770" si="164">IF(Q707="x","Cardiopathy;","")</f>
        <v/>
      </c>
      <c r="AB707" s="1" t="str">
        <f t="shared" ref="AB707:AB770" si="165">IF(R707="x","Neuro;","")</f>
        <v/>
      </c>
      <c r="AC707" s="1" t="str">
        <f t="shared" ref="AC707:AC770" si="166">CONCATENATE("Gene:",A707,"&amp;",C707,"&amp;OMIM:",E707,"&amp;UserInfo:",G707,"&amp;UserType:",AD707)</f>
        <v>Gene:TBL1XR1&amp;HGNC:29529&amp;OMIM:608628&amp;UserInfo:Mental retardation, autosomal dominant 41 ; Pierpont syndrome&amp;UserType:NonSyndrRetard;SyndrRetard;</v>
      </c>
      <c r="AD707" s="1" t="str">
        <f t="shared" ref="AD707:AD770" si="167">CONCATENATE(S707,T707,U707,V707,W707,X707,Y707,Z707,AA707,AB707)</f>
        <v>NonSyndrRetard;SyndrRetard;</v>
      </c>
    </row>
    <row r="708" spans="1:30" ht="12" customHeight="1" x14ac:dyDescent="0.2">
      <c r="A708" s="5" t="s">
        <v>2109</v>
      </c>
      <c r="B708" s="5"/>
      <c r="C708" s="5" t="s">
        <v>2110</v>
      </c>
      <c r="D708" s="6" t="str">
        <f t="shared" si="155"/>
        <v>Click HGNC</v>
      </c>
      <c r="E708" s="7">
        <v>604616</v>
      </c>
      <c r="F708" s="6" t="str">
        <f t="shared" si="154"/>
        <v>Click OMIM</v>
      </c>
      <c r="G708" s="7" t="s">
        <v>20</v>
      </c>
      <c r="H708" s="5" t="s">
        <v>21</v>
      </c>
      <c r="I708" s="5"/>
      <c r="J708" s="5"/>
      <c r="K708" s="5" t="s">
        <v>22</v>
      </c>
      <c r="L708" s="5"/>
      <c r="M708" s="5"/>
      <c r="N708" s="5"/>
      <c r="O708" s="5"/>
      <c r="P708" s="5"/>
      <c r="Q708" s="5"/>
      <c r="R708" s="9"/>
      <c r="S708" s="1" t="str">
        <f t="shared" si="156"/>
        <v/>
      </c>
      <c r="T708" s="1" t="str">
        <f t="shared" si="157"/>
        <v/>
      </c>
      <c r="U708" s="1" t="str">
        <f t="shared" si="158"/>
        <v>NonSyndrRetard;</v>
      </c>
      <c r="V708" s="1" t="str">
        <f t="shared" si="159"/>
        <v/>
      </c>
      <c r="W708" s="1" t="str">
        <f t="shared" si="160"/>
        <v/>
      </c>
      <c r="X708" s="1" t="str">
        <f t="shared" si="161"/>
        <v/>
      </c>
      <c r="Y708" s="1" t="str">
        <f t="shared" si="162"/>
        <v/>
      </c>
      <c r="Z708" s="1" t="str">
        <f t="shared" si="163"/>
        <v/>
      </c>
      <c r="AA708" s="1" t="str">
        <f t="shared" si="164"/>
        <v/>
      </c>
      <c r="AB708" s="1" t="str">
        <f t="shared" si="165"/>
        <v/>
      </c>
      <c r="AC708" s="1" t="str">
        <f t="shared" si="166"/>
        <v>Gene:TBR1&amp;HGNC:11590&amp;OMIM:604616&amp;UserInfo:No OMIM phenotype&amp;UserType:NonSyndrRetard;</v>
      </c>
      <c r="AD708" s="1" t="str">
        <f t="shared" si="167"/>
        <v>NonSyndrRetard;</v>
      </c>
    </row>
    <row r="709" spans="1:30" ht="12" customHeight="1" x14ac:dyDescent="0.2">
      <c r="A709" s="5" t="s">
        <v>2111</v>
      </c>
      <c r="B709" s="5"/>
      <c r="C709" s="5" t="s">
        <v>2112</v>
      </c>
      <c r="D709" s="6" t="str">
        <f t="shared" si="155"/>
        <v>Click HGNC</v>
      </c>
      <c r="E709" s="7">
        <v>603107</v>
      </c>
      <c r="F709" s="6" t="str">
        <f t="shared" si="154"/>
        <v>Click OMIM</v>
      </c>
      <c r="G709" s="7" t="s">
        <v>20</v>
      </c>
      <c r="H709" s="5" t="s">
        <v>21</v>
      </c>
      <c r="I709" s="5"/>
      <c r="J709" s="5"/>
      <c r="K709" s="5" t="s">
        <v>22</v>
      </c>
      <c r="L709" s="5"/>
      <c r="M709" s="5"/>
      <c r="N709" s="5"/>
      <c r="O709" s="5"/>
      <c r="P709" s="5"/>
      <c r="Q709" s="5"/>
      <c r="R709" s="9"/>
      <c r="S709" s="1" t="str">
        <f t="shared" si="156"/>
        <v/>
      </c>
      <c r="T709" s="1" t="str">
        <f t="shared" si="157"/>
        <v/>
      </c>
      <c r="U709" s="1" t="str">
        <f t="shared" si="158"/>
        <v>NonSyndrRetard;</v>
      </c>
      <c r="V709" s="1" t="str">
        <f t="shared" si="159"/>
        <v/>
      </c>
      <c r="W709" s="1" t="str">
        <f t="shared" si="160"/>
        <v/>
      </c>
      <c r="X709" s="1" t="str">
        <f t="shared" si="161"/>
        <v/>
      </c>
      <c r="Y709" s="1" t="str">
        <f t="shared" si="162"/>
        <v/>
      </c>
      <c r="Z709" s="1" t="str">
        <f t="shared" si="163"/>
        <v/>
      </c>
      <c r="AA709" s="1" t="str">
        <f t="shared" si="164"/>
        <v/>
      </c>
      <c r="AB709" s="1" t="str">
        <f t="shared" si="165"/>
        <v/>
      </c>
      <c r="AC709" s="1" t="str">
        <f t="shared" si="166"/>
        <v>Gene:TCF20&amp;HGNC:11631&amp;OMIM:603107&amp;UserInfo:No OMIM phenotype&amp;UserType:NonSyndrRetard;</v>
      </c>
      <c r="AD709" s="1" t="str">
        <f t="shared" si="167"/>
        <v>NonSyndrRetard;</v>
      </c>
    </row>
    <row r="710" spans="1:30" ht="12" customHeight="1" x14ac:dyDescent="0.2">
      <c r="A710" s="5" t="s">
        <v>2113</v>
      </c>
      <c r="B710" s="5"/>
      <c r="C710" s="5" t="s">
        <v>2114</v>
      </c>
      <c r="D710" s="6" t="str">
        <f t="shared" si="155"/>
        <v>Click HGNC</v>
      </c>
      <c r="E710" s="7">
        <v>602272</v>
      </c>
      <c r="F710" s="6" t="str">
        <f t="shared" si="154"/>
        <v>Click OMIM</v>
      </c>
      <c r="G710" s="7" t="s">
        <v>2115</v>
      </c>
      <c r="H710" s="5" t="s">
        <v>21</v>
      </c>
      <c r="I710" s="5"/>
      <c r="J710" s="5"/>
      <c r="K710" s="5" t="s">
        <v>22</v>
      </c>
      <c r="L710" s="5"/>
      <c r="M710" s="5"/>
      <c r="N710" s="5"/>
      <c r="O710" s="5"/>
      <c r="P710" s="5"/>
      <c r="Q710" s="5"/>
      <c r="R710" s="9"/>
      <c r="S710" s="1" t="str">
        <f t="shared" si="156"/>
        <v/>
      </c>
      <c r="T710" s="1" t="str">
        <f t="shared" si="157"/>
        <v/>
      </c>
      <c r="U710" s="1" t="str">
        <f t="shared" si="158"/>
        <v>NonSyndrRetard;</v>
      </c>
      <c r="V710" s="1" t="str">
        <f t="shared" si="159"/>
        <v/>
      </c>
      <c r="W710" s="1" t="str">
        <f t="shared" si="160"/>
        <v/>
      </c>
      <c r="X710" s="1" t="str">
        <f t="shared" si="161"/>
        <v/>
      </c>
      <c r="Y710" s="1" t="str">
        <f t="shared" si="162"/>
        <v/>
      </c>
      <c r="Z710" s="1" t="str">
        <f t="shared" si="163"/>
        <v/>
      </c>
      <c r="AA710" s="1" t="str">
        <f t="shared" si="164"/>
        <v/>
      </c>
      <c r="AB710" s="1" t="str">
        <f t="shared" si="165"/>
        <v/>
      </c>
      <c r="AC710" s="1" t="str">
        <f t="shared" si="166"/>
        <v>Gene:TCF4&amp;HGNC:11634&amp;OMIM:602272&amp;UserInfo:Corneal dystrophy, Fuchs endothelial, 3 ; Pitt-Hopkins syndrome&amp;UserType:NonSyndrRetard;</v>
      </c>
      <c r="AD710" s="1" t="str">
        <f t="shared" si="167"/>
        <v>NonSyndrRetard;</v>
      </c>
    </row>
    <row r="711" spans="1:30" ht="12" customHeight="1" x14ac:dyDescent="0.2">
      <c r="A711" s="12" t="s">
        <v>2116</v>
      </c>
      <c r="B711" s="12"/>
      <c r="C711" s="5" t="s">
        <v>2117</v>
      </c>
      <c r="D711" s="6" t="str">
        <f t="shared" si="155"/>
        <v>Click HGNC</v>
      </c>
      <c r="E711" s="7">
        <v>606847</v>
      </c>
      <c r="F711" s="6" t="str">
        <f t="shared" si="154"/>
        <v>Click OMIM</v>
      </c>
      <c r="G711" s="7" t="s">
        <v>2118</v>
      </c>
      <c r="H711" s="5"/>
      <c r="I711" s="5"/>
      <c r="J711" s="5"/>
      <c r="K711" s="5"/>
      <c r="L711" s="5"/>
      <c r="M711" s="5"/>
      <c r="N711" s="5"/>
      <c r="O711" s="5"/>
      <c r="P711" s="5" t="s">
        <v>22</v>
      </c>
      <c r="Q711" s="5"/>
      <c r="R711" s="9"/>
      <c r="S711" s="1" t="str">
        <f t="shared" si="156"/>
        <v/>
      </c>
      <c r="T711" s="1" t="str">
        <f t="shared" si="157"/>
        <v/>
      </c>
      <c r="U711" s="1" t="str">
        <f t="shared" si="158"/>
        <v/>
      </c>
      <c r="V711" s="1" t="str">
        <f t="shared" si="159"/>
        <v/>
      </c>
      <c r="W711" s="1" t="str">
        <f t="shared" si="160"/>
        <v/>
      </c>
      <c r="X711" s="1" t="str">
        <f t="shared" si="161"/>
        <v/>
      </c>
      <c r="Y711" s="1" t="str">
        <f t="shared" si="162"/>
        <v/>
      </c>
      <c r="Z711" s="1" t="str">
        <f t="shared" si="163"/>
        <v>NonRetardButSyndr;</v>
      </c>
      <c r="AA711" s="1" t="str">
        <f t="shared" si="164"/>
        <v/>
      </c>
      <c r="AB711" s="1" t="str">
        <f t="shared" si="165"/>
        <v/>
      </c>
      <c r="AC711" s="1" t="str">
        <f t="shared" si="166"/>
        <v>Gene:TCOF1&amp;HGNC:11654&amp;OMIM:606847&amp;UserInfo:Treacher Collins syndrome 1&amp;UserType:NonRetardButSyndr;</v>
      </c>
      <c r="AD711" s="1" t="str">
        <f t="shared" si="167"/>
        <v>NonRetardButSyndr;</v>
      </c>
    </row>
    <row r="712" spans="1:30" ht="12" customHeight="1" x14ac:dyDescent="0.2">
      <c r="A712" s="5" t="s">
        <v>2119</v>
      </c>
      <c r="B712" s="5"/>
      <c r="C712" s="5" t="s">
        <v>2120</v>
      </c>
      <c r="D712" s="6" t="str">
        <f t="shared" si="155"/>
        <v>Click HGNC</v>
      </c>
      <c r="E712" s="7">
        <v>609863</v>
      </c>
      <c r="F712" s="6" t="str">
        <f t="shared" si="154"/>
        <v>Click OMIM</v>
      </c>
      <c r="G712" s="7" t="s">
        <v>2121</v>
      </c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9"/>
      <c r="S712" s="1" t="str">
        <f t="shared" si="156"/>
        <v/>
      </c>
      <c r="T712" s="1" t="str">
        <f t="shared" si="157"/>
        <v/>
      </c>
      <c r="U712" s="1" t="str">
        <f t="shared" si="158"/>
        <v/>
      </c>
      <c r="V712" s="1" t="str">
        <f t="shared" si="159"/>
        <v/>
      </c>
      <c r="W712" s="1" t="str">
        <f t="shared" si="160"/>
        <v/>
      </c>
      <c r="X712" s="1" t="str">
        <f t="shared" si="161"/>
        <v/>
      </c>
      <c r="Y712" s="1" t="str">
        <f t="shared" si="162"/>
        <v/>
      </c>
      <c r="Z712" s="1" t="str">
        <f t="shared" si="163"/>
        <v/>
      </c>
      <c r="AA712" s="1" t="str">
        <f t="shared" si="164"/>
        <v/>
      </c>
      <c r="AB712" s="1" t="str">
        <f t="shared" si="165"/>
        <v/>
      </c>
      <c r="AC712" s="1" t="str">
        <f t="shared" si="166"/>
        <v>Gene:TCTN1&amp;HGNC:26113&amp;OMIM:609863&amp;UserInfo:Joubert syndrome 13&amp;UserType:</v>
      </c>
      <c r="AD712" s="1" t="str">
        <f t="shared" si="167"/>
        <v/>
      </c>
    </row>
    <row r="713" spans="1:30" ht="12" customHeight="1" x14ac:dyDescent="0.2">
      <c r="A713" s="5" t="s">
        <v>2122</v>
      </c>
      <c r="B713" s="5"/>
      <c r="C713" s="5" t="s">
        <v>2123</v>
      </c>
      <c r="D713" s="6" t="str">
        <f t="shared" si="155"/>
        <v>Click HGNC</v>
      </c>
      <c r="E713" s="7">
        <v>613846</v>
      </c>
      <c r="F713" s="6" t="str">
        <f t="shared" si="154"/>
        <v>Click OMIM</v>
      </c>
      <c r="G713" s="7" t="s">
        <v>2124</v>
      </c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9"/>
      <c r="S713" s="1" t="str">
        <f t="shared" si="156"/>
        <v/>
      </c>
      <c r="T713" s="1" t="str">
        <f t="shared" si="157"/>
        <v/>
      </c>
      <c r="U713" s="1" t="str">
        <f t="shared" si="158"/>
        <v/>
      </c>
      <c r="V713" s="1" t="str">
        <f t="shared" si="159"/>
        <v/>
      </c>
      <c r="W713" s="1" t="str">
        <f t="shared" si="160"/>
        <v/>
      </c>
      <c r="X713" s="1" t="str">
        <f t="shared" si="161"/>
        <v/>
      </c>
      <c r="Y713" s="1" t="str">
        <f t="shared" si="162"/>
        <v/>
      </c>
      <c r="Z713" s="1" t="str">
        <f t="shared" si="163"/>
        <v/>
      </c>
      <c r="AA713" s="1" t="str">
        <f t="shared" si="164"/>
        <v/>
      </c>
      <c r="AB713" s="1" t="str">
        <f t="shared" si="165"/>
        <v/>
      </c>
      <c r="AC713" s="1" t="str">
        <f t="shared" si="166"/>
        <v>Gene:TCTN2&amp;HGNC:25774&amp;OMIM:613846&amp;UserInfo:?Meckel syndrome 8 ; Joubert syndrome 24&amp;UserType:</v>
      </c>
      <c r="AD713" s="1" t="str">
        <f t="shared" si="167"/>
        <v/>
      </c>
    </row>
    <row r="714" spans="1:30" ht="12" customHeight="1" x14ac:dyDescent="0.2">
      <c r="A714" s="5" t="s">
        <v>2125</v>
      </c>
      <c r="B714" s="5"/>
      <c r="C714" s="5" t="s">
        <v>2126</v>
      </c>
      <c r="D714" s="6" t="str">
        <f t="shared" si="155"/>
        <v>Click HGNC</v>
      </c>
      <c r="E714" s="7">
        <v>613847</v>
      </c>
      <c r="F714" s="6" t="str">
        <f t="shared" si="154"/>
        <v>Click OMIM</v>
      </c>
      <c r="G714" s="7" t="s">
        <v>2127</v>
      </c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9"/>
      <c r="S714" s="1" t="str">
        <f t="shared" si="156"/>
        <v/>
      </c>
      <c r="T714" s="1" t="str">
        <f t="shared" si="157"/>
        <v/>
      </c>
      <c r="U714" s="1" t="str">
        <f t="shared" si="158"/>
        <v/>
      </c>
      <c r="V714" s="1" t="str">
        <f t="shared" si="159"/>
        <v/>
      </c>
      <c r="W714" s="1" t="str">
        <f t="shared" si="160"/>
        <v/>
      </c>
      <c r="X714" s="1" t="str">
        <f t="shared" si="161"/>
        <v/>
      </c>
      <c r="Y714" s="1" t="str">
        <f t="shared" si="162"/>
        <v/>
      </c>
      <c r="Z714" s="1" t="str">
        <f t="shared" si="163"/>
        <v/>
      </c>
      <c r="AA714" s="1" t="str">
        <f t="shared" si="164"/>
        <v/>
      </c>
      <c r="AB714" s="1" t="str">
        <f t="shared" si="165"/>
        <v/>
      </c>
      <c r="AC714" s="1" t="str">
        <f t="shared" si="166"/>
        <v>Gene:TCTN3&amp;HGNC:24519&amp;OMIM:613847&amp;UserInfo:Joubert syndrome 18 ; Orofaciodigital syndrome IV&amp;UserType:</v>
      </c>
      <c r="AD714" s="1" t="str">
        <f t="shared" si="167"/>
        <v/>
      </c>
    </row>
    <row r="715" spans="1:30" ht="12" customHeight="1" x14ac:dyDescent="0.2">
      <c r="A715" s="5" t="s">
        <v>2128</v>
      </c>
      <c r="B715" s="5"/>
      <c r="C715" s="5" t="s">
        <v>2129</v>
      </c>
      <c r="D715" s="6" t="str">
        <f t="shared" si="155"/>
        <v>Click HGNC</v>
      </c>
      <c r="E715" s="7">
        <v>610057</v>
      </c>
      <c r="F715" s="6" t="str">
        <f t="shared" si="154"/>
        <v>Click OMIM</v>
      </c>
      <c r="G715" s="7" t="s">
        <v>2130</v>
      </c>
      <c r="H715" s="5" t="s">
        <v>21</v>
      </c>
      <c r="I715" s="5"/>
      <c r="J715" s="5"/>
      <c r="K715" s="5" t="s">
        <v>22</v>
      </c>
      <c r="L715" s="5"/>
      <c r="M715" s="5"/>
      <c r="N715" s="5"/>
      <c r="O715" s="5"/>
      <c r="P715" s="5"/>
      <c r="Q715" s="5"/>
      <c r="R715" s="9"/>
      <c r="S715" s="1" t="str">
        <f t="shared" si="156"/>
        <v/>
      </c>
      <c r="T715" s="1" t="str">
        <f t="shared" si="157"/>
        <v/>
      </c>
      <c r="U715" s="1" t="str">
        <f t="shared" si="158"/>
        <v>NonSyndrRetard;</v>
      </c>
      <c r="V715" s="1" t="str">
        <f t="shared" si="159"/>
        <v/>
      </c>
      <c r="W715" s="1" t="str">
        <f t="shared" si="160"/>
        <v/>
      </c>
      <c r="X715" s="1" t="str">
        <f t="shared" si="161"/>
        <v/>
      </c>
      <c r="Y715" s="1" t="str">
        <f t="shared" si="162"/>
        <v/>
      </c>
      <c r="Z715" s="1" t="str">
        <f t="shared" si="163"/>
        <v/>
      </c>
      <c r="AA715" s="1" t="str">
        <f t="shared" si="164"/>
        <v/>
      </c>
      <c r="AB715" s="1" t="str">
        <f t="shared" si="165"/>
        <v/>
      </c>
      <c r="AC715" s="1" t="str">
        <f t="shared" si="166"/>
        <v>Gene:TECR&amp;HGNC:4551&amp;OMIM:610057&amp;UserInfo:Mental retardation, autosomal recessive 14&amp;UserType:NonSyndrRetard;</v>
      </c>
      <c r="AD715" s="1" t="str">
        <f t="shared" si="167"/>
        <v>NonSyndrRetard;</v>
      </c>
    </row>
    <row r="716" spans="1:30" ht="12" customHeight="1" x14ac:dyDescent="0.2">
      <c r="A716" s="12" t="s">
        <v>2131</v>
      </c>
      <c r="B716" s="12"/>
      <c r="C716" s="5" t="s">
        <v>2132</v>
      </c>
      <c r="D716" s="6" t="str">
        <f t="shared" si="155"/>
        <v>Click HGNC</v>
      </c>
      <c r="E716" s="7">
        <v>602574</v>
      </c>
      <c r="F716" s="6" t="str">
        <f t="shared" si="154"/>
        <v>Click OMIM</v>
      </c>
      <c r="G716" s="7" t="s">
        <v>2133</v>
      </c>
      <c r="H716" s="5"/>
      <c r="I716" s="5"/>
      <c r="J716" s="5"/>
      <c r="K716" s="5"/>
      <c r="L716" s="5"/>
      <c r="M716" s="5"/>
      <c r="N716" s="5"/>
      <c r="O716" s="5"/>
      <c r="P716" s="5" t="s">
        <v>22</v>
      </c>
      <c r="Q716" s="5"/>
      <c r="R716" s="9"/>
      <c r="S716" s="1" t="str">
        <f t="shared" si="156"/>
        <v/>
      </c>
      <c r="T716" s="1" t="str">
        <f t="shared" si="157"/>
        <v/>
      </c>
      <c r="U716" s="1" t="str">
        <f t="shared" si="158"/>
        <v/>
      </c>
      <c r="V716" s="1" t="str">
        <f t="shared" si="159"/>
        <v/>
      </c>
      <c r="W716" s="1" t="str">
        <f t="shared" si="160"/>
        <v/>
      </c>
      <c r="X716" s="1" t="str">
        <f t="shared" si="161"/>
        <v/>
      </c>
      <c r="Y716" s="1" t="str">
        <f t="shared" si="162"/>
        <v/>
      </c>
      <c r="Z716" s="1" t="str">
        <f t="shared" si="163"/>
        <v>NonRetardButSyndr;</v>
      </c>
      <c r="AA716" s="1" t="str">
        <f t="shared" si="164"/>
        <v/>
      </c>
      <c r="AB716" s="1" t="str">
        <f t="shared" si="165"/>
        <v/>
      </c>
      <c r="AC716" s="1" t="str">
        <f t="shared" si="166"/>
        <v>Gene:TECTA&amp;HGNC:11720&amp;OMIM:602574&amp;UserInfo:Deafness, autosomal dominant 8/12 ; Deafness, autosomal recessive 21&amp;UserType:NonRetardButSyndr;</v>
      </c>
      <c r="AD716" s="1" t="str">
        <f t="shared" si="167"/>
        <v>NonRetardButSyndr;</v>
      </c>
    </row>
    <row r="717" spans="1:30" ht="12" customHeight="1" x14ac:dyDescent="0.2">
      <c r="A717" s="5" t="s">
        <v>2134</v>
      </c>
      <c r="B717" s="5"/>
      <c r="C717" s="5" t="s">
        <v>2135</v>
      </c>
      <c r="D717" s="6" t="str">
        <f t="shared" si="155"/>
        <v>Click HGNC</v>
      </c>
      <c r="E717" s="7">
        <v>602630</v>
      </c>
      <c r="F717" s="6" t="str">
        <f t="shared" si="154"/>
        <v>Click OMIM</v>
      </c>
      <c r="G717" s="7" t="s">
        <v>2136</v>
      </c>
      <c r="H717" s="5" t="s">
        <v>21</v>
      </c>
      <c r="I717" s="5"/>
      <c r="J717" s="5"/>
      <c r="K717" s="5"/>
      <c r="L717" s="5" t="s">
        <v>22</v>
      </c>
      <c r="M717" s="5" t="s">
        <v>22</v>
      </c>
      <c r="N717" s="5"/>
      <c r="O717" s="5"/>
      <c r="P717" s="5"/>
      <c r="Q717" s="5"/>
      <c r="R717" s="9"/>
      <c r="S717" s="1" t="str">
        <f t="shared" si="156"/>
        <v/>
      </c>
      <c r="T717" s="1" t="str">
        <f t="shared" si="157"/>
        <v/>
      </c>
      <c r="U717" s="1" t="str">
        <f t="shared" si="158"/>
        <v/>
      </c>
      <c r="V717" s="1" t="str">
        <f t="shared" si="159"/>
        <v>SyndrRetard;</v>
      </c>
      <c r="W717" s="1" t="str">
        <f t="shared" si="160"/>
        <v>RetardPlusCerebAbnorm;</v>
      </c>
      <c r="X717" s="1" t="str">
        <f t="shared" si="161"/>
        <v/>
      </c>
      <c r="Y717" s="1" t="str">
        <f t="shared" si="162"/>
        <v/>
      </c>
      <c r="Z717" s="1" t="str">
        <f t="shared" si="163"/>
        <v/>
      </c>
      <c r="AA717" s="1" t="str">
        <f t="shared" si="164"/>
        <v/>
      </c>
      <c r="AB717" s="1" t="str">
        <f t="shared" si="165"/>
        <v/>
      </c>
      <c r="AC717" s="1" t="str">
        <f t="shared" si="166"/>
        <v>Gene:TGIF1&amp;HGNC:11776&amp;OMIM:602630&amp;UserInfo:Holoprosencephaly 4&amp;UserType:SyndrRetard;RetardPlusCerebAbnorm;</v>
      </c>
      <c r="AD717" s="1" t="str">
        <f t="shared" si="167"/>
        <v>SyndrRetard;RetardPlusCerebAbnorm;</v>
      </c>
    </row>
    <row r="718" spans="1:30" ht="12" customHeight="1" x14ac:dyDescent="0.2">
      <c r="A718" s="5" t="s">
        <v>2137</v>
      </c>
      <c r="B718" s="5"/>
      <c r="C718" s="5" t="s">
        <v>2138</v>
      </c>
      <c r="D718" s="6" t="str">
        <f t="shared" si="155"/>
        <v>Click HGNC</v>
      </c>
      <c r="E718" s="7">
        <v>191290</v>
      </c>
      <c r="F718" s="6" t="str">
        <f t="shared" si="154"/>
        <v>Click OMIM</v>
      </c>
      <c r="G718" s="7" t="s">
        <v>2139</v>
      </c>
      <c r="H718" s="5" t="s">
        <v>21</v>
      </c>
      <c r="I718" s="5"/>
      <c r="J718" s="5"/>
      <c r="K718" s="5"/>
      <c r="L718" s="5" t="s">
        <v>22</v>
      </c>
      <c r="M718" s="5"/>
      <c r="N718" s="5" t="s">
        <v>22</v>
      </c>
      <c r="O718" s="8" t="s">
        <v>29</v>
      </c>
      <c r="P718" s="5"/>
      <c r="Q718" s="5"/>
      <c r="R718" s="9" t="s">
        <v>22</v>
      </c>
      <c r="S718" s="1" t="str">
        <f t="shared" si="156"/>
        <v/>
      </c>
      <c r="T718" s="1" t="str">
        <f t="shared" si="157"/>
        <v/>
      </c>
      <c r="U718" s="1" t="str">
        <f t="shared" si="158"/>
        <v/>
      </c>
      <c r="V718" s="1" t="str">
        <f t="shared" si="159"/>
        <v>SyndrRetard;</v>
      </c>
      <c r="W718" s="1" t="str">
        <f t="shared" si="160"/>
        <v/>
      </c>
      <c r="X718" s="1" t="str">
        <f t="shared" si="161"/>
        <v>Encephalo;</v>
      </c>
      <c r="Y718" s="1" t="str">
        <f t="shared" si="162"/>
        <v>Metabolism;</v>
      </c>
      <c r="Z718" s="1" t="str">
        <f t="shared" si="163"/>
        <v/>
      </c>
      <c r="AA718" s="1" t="str">
        <f t="shared" si="164"/>
        <v/>
      </c>
      <c r="AB718" s="1" t="str">
        <f t="shared" si="165"/>
        <v>Neuro;</v>
      </c>
      <c r="AC718" s="1" t="str">
        <f t="shared" si="166"/>
        <v>Gene:TH&amp;HGNC:11782&amp;OMIM:191290&amp;UserInfo:Segawa syndrome, recessive&amp;UserType:SyndrRetard;Encephalo;Metabolism;Neuro;</v>
      </c>
      <c r="AD718" s="1" t="str">
        <f t="shared" si="167"/>
        <v>SyndrRetard;Encephalo;Metabolism;Neuro;</v>
      </c>
    </row>
    <row r="719" spans="1:30" ht="12" customHeight="1" x14ac:dyDescent="0.2">
      <c r="A719" s="5" t="s">
        <v>2140</v>
      </c>
      <c r="B719" s="5"/>
      <c r="C719" s="5" t="s">
        <v>2141</v>
      </c>
      <c r="D719" s="6" t="str">
        <f t="shared" si="155"/>
        <v>Click HGNC</v>
      </c>
      <c r="E719" s="7">
        <v>615403</v>
      </c>
      <c r="F719" s="6" t="str">
        <f t="shared" si="154"/>
        <v>Click OMIM</v>
      </c>
      <c r="G719" s="7" t="s">
        <v>2142</v>
      </c>
      <c r="H719" s="5" t="s">
        <v>21</v>
      </c>
      <c r="I719" s="5"/>
      <c r="J719" s="5"/>
      <c r="K719" s="5"/>
      <c r="L719" s="5" t="s">
        <v>22</v>
      </c>
      <c r="M719" s="5"/>
      <c r="N719" s="5"/>
      <c r="O719" s="5"/>
      <c r="P719" s="5"/>
      <c r="Q719" s="5"/>
      <c r="R719" s="9"/>
      <c r="S719" s="1" t="str">
        <f t="shared" si="156"/>
        <v/>
      </c>
      <c r="T719" s="1" t="str">
        <f t="shared" si="157"/>
        <v/>
      </c>
      <c r="U719" s="1" t="str">
        <f t="shared" si="158"/>
        <v/>
      </c>
      <c r="V719" s="1" t="str">
        <f t="shared" si="159"/>
        <v>SyndrRetard;</v>
      </c>
      <c r="W719" s="1" t="str">
        <f t="shared" si="160"/>
        <v/>
      </c>
      <c r="X719" s="1" t="str">
        <f t="shared" si="161"/>
        <v/>
      </c>
      <c r="Y719" s="1" t="str">
        <f t="shared" si="162"/>
        <v/>
      </c>
      <c r="Z719" s="1" t="str">
        <f t="shared" si="163"/>
        <v/>
      </c>
      <c r="AA719" s="1" t="str">
        <f t="shared" si="164"/>
        <v/>
      </c>
      <c r="AB719" s="1" t="str">
        <f t="shared" si="165"/>
        <v/>
      </c>
      <c r="AC719" s="1" t="str">
        <f t="shared" si="166"/>
        <v>Gene:THOC6&amp;HGNC:28369&amp;OMIM:615403&amp;UserInfo:Beaulieu-Boycott-Innes syndrome&amp;UserType:SyndrRetard;</v>
      </c>
      <c r="AD719" s="1" t="str">
        <f t="shared" si="167"/>
        <v>SyndrRetard;</v>
      </c>
    </row>
    <row r="720" spans="1:30" ht="12" customHeight="1" x14ac:dyDescent="0.2">
      <c r="A720" s="5" t="s">
        <v>2143</v>
      </c>
      <c r="B720" s="5"/>
      <c r="C720" s="5" t="s">
        <v>2144</v>
      </c>
      <c r="D720" s="6" t="str">
        <f t="shared" si="155"/>
        <v>Click HGNC</v>
      </c>
      <c r="E720" s="7">
        <v>190160</v>
      </c>
      <c r="F720" s="6" t="str">
        <f t="shared" si="154"/>
        <v>Click OMIM</v>
      </c>
      <c r="G720" s="7" t="s">
        <v>2145</v>
      </c>
      <c r="H720" s="5" t="s">
        <v>21</v>
      </c>
      <c r="I720" s="5"/>
      <c r="J720" s="5"/>
      <c r="K720" s="5"/>
      <c r="L720" s="5" t="s">
        <v>22</v>
      </c>
      <c r="M720" s="5"/>
      <c r="N720" s="5"/>
      <c r="O720" s="5"/>
      <c r="P720" s="5" t="s">
        <v>22</v>
      </c>
      <c r="Q720" s="5"/>
      <c r="R720" s="9"/>
      <c r="S720" s="1" t="str">
        <f t="shared" si="156"/>
        <v/>
      </c>
      <c r="T720" s="1" t="str">
        <f t="shared" si="157"/>
        <v/>
      </c>
      <c r="U720" s="1" t="str">
        <f t="shared" si="158"/>
        <v/>
      </c>
      <c r="V720" s="1" t="str">
        <f t="shared" si="159"/>
        <v>SyndrRetard;</v>
      </c>
      <c r="W720" s="1" t="str">
        <f t="shared" si="160"/>
        <v/>
      </c>
      <c r="X720" s="1" t="str">
        <f t="shared" si="161"/>
        <v/>
      </c>
      <c r="Y720" s="1" t="str">
        <f t="shared" si="162"/>
        <v/>
      </c>
      <c r="Z720" s="1" t="str">
        <f t="shared" si="163"/>
        <v>NonRetardButSyndr;</v>
      </c>
      <c r="AA720" s="1" t="str">
        <f t="shared" si="164"/>
        <v/>
      </c>
      <c r="AB720" s="1" t="str">
        <f t="shared" si="165"/>
        <v/>
      </c>
      <c r="AC720" s="1" t="str">
        <f t="shared" si="166"/>
        <v>Gene:THRB&amp;HGNC:11799&amp;OMIM:190160&amp;UserInfo:Thyroid hormone resistance ; Thyroid hormone resistance, autosomal recessive ; Thyroid hormone resistance, selective pituitary&amp;UserType:SyndrRetard;NonRetardButSyndr;</v>
      </c>
      <c r="AD720" s="1" t="str">
        <f t="shared" si="167"/>
        <v>SyndrRetard;NonRetardButSyndr;</v>
      </c>
    </row>
    <row r="721" spans="1:30" ht="12" customHeight="1" x14ac:dyDescent="0.2">
      <c r="A721" s="5" t="s">
        <v>2146</v>
      </c>
      <c r="B721" s="5"/>
      <c r="C721" s="5" t="s">
        <v>2147</v>
      </c>
      <c r="D721" s="6" t="str">
        <f t="shared" si="155"/>
        <v>Click HGNC</v>
      </c>
      <c r="E721" s="7">
        <v>300356</v>
      </c>
      <c r="F721" s="6" t="str">
        <f t="shared" si="154"/>
        <v>Click OMIM</v>
      </c>
      <c r="G721" s="7" t="s">
        <v>2148</v>
      </c>
      <c r="H721" s="5" t="s">
        <v>21</v>
      </c>
      <c r="I721" s="5"/>
      <c r="J721" s="5"/>
      <c r="K721" s="5"/>
      <c r="L721" s="5" t="s">
        <v>22</v>
      </c>
      <c r="M721" s="5"/>
      <c r="N721" s="5"/>
      <c r="O721" s="5"/>
      <c r="P721" s="5"/>
      <c r="Q721" s="5"/>
      <c r="R721" s="9" t="s">
        <v>22</v>
      </c>
      <c r="S721" s="1" t="str">
        <f t="shared" si="156"/>
        <v/>
      </c>
      <c r="T721" s="1" t="str">
        <f t="shared" si="157"/>
        <v/>
      </c>
      <c r="U721" s="1" t="str">
        <f t="shared" si="158"/>
        <v/>
      </c>
      <c r="V721" s="1" t="str">
        <f t="shared" si="159"/>
        <v>SyndrRetard;</v>
      </c>
      <c r="W721" s="1" t="str">
        <f t="shared" si="160"/>
        <v/>
      </c>
      <c r="X721" s="1" t="str">
        <f t="shared" si="161"/>
        <v/>
      </c>
      <c r="Y721" s="1" t="str">
        <f t="shared" si="162"/>
        <v/>
      </c>
      <c r="Z721" s="1" t="str">
        <f t="shared" si="163"/>
        <v/>
      </c>
      <c r="AA721" s="1" t="str">
        <f t="shared" si="164"/>
        <v/>
      </c>
      <c r="AB721" s="1" t="str">
        <f t="shared" si="165"/>
        <v>Neuro;</v>
      </c>
      <c r="AC721" s="1" t="str">
        <f t="shared" si="166"/>
        <v>Gene:TIMM8A&amp;HGNC:11817&amp;OMIM:300356&amp;UserInfo:Mohr-Tranebjaerg syndrome&amp;UserType:SyndrRetard;Neuro;</v>
      </c>
      <c r="AD721" s="1" t="str">
        <f t="shared" si="167"/>
        <v>SyndrRetard;Neuro;</v>
      </c>
    </row>
    <row r="722" spans="1:30" ht="12" customHeight="1" x14ac:dyDescent="0.2">
      <c r="A722" s="5" t="s">
        <v>2149</v>
      </c>
      <c r="B722" s="5"/>
      <c r="C722" s="5" t="s">
        <v>2150</v>
      </c>
      <c r="D722" s="6" t="str">
        <f t="shared" si="155"/>
        <v>Click HGNC</v>
      </c>
      <c r="E722" s="7">
        <v>608439</v>
      </c>
      <c r="F722" s="6" t="str">
        <f t="shared" si="154"/>
        <v>Click OMIM</v>
      </c>
      <c r="G722" s="7" t="s">
        <v>20</v>
      </c>
      <c r="H722" s="5" t="s">
        <v>21</v>
      </c>
      <c r="I722" s="5"/>
      <c r="J722" s="5"/>
      <c r="K722" s="5"/>
      <c r="L722" s="5"/>
      <c r="M722" s="5"/>
      <c r="N722" s="5"/>
      <c r="O722" s="5"/>
      <c r="P722" s="5"/>
      <c r="Q722" s="5"/>
      <c r="R722" s="9"/>
      <c r="S722" s="1" t="str">
        <f t="shared" si="156"/>
        <v/>
      </c>
      <c r="T722" s="1" t="str">
        <f t="shared" si="157"/>
        <v/>
      </c>
      <c r="U722" s="1" t="str">
        <f t="shared" si="158"/>
        <v/>
      </c>
      <c r="V722" s="1" t="str">
        <f t="shared" si="159"/>
        <v/>
      </c>
      <c r="W722" s="1" t="str">
        <f t="shared" si="160"/>
        <v/>
      </c>
      <c r="X722" s="1" t="str">
        <f t="shared" si="161"/>
        <v/>
      </c>
      <c r="Y722" s="1" t="str">
        <f t="shared" si="162"/>
        <v/>
      </c>
      <c r="Z722" s="1" t="str">
        <f t="shared" si="163"/>
        <v/>
      </c>
      <c r="AA722" s="1" t="str">
        <f t="shared" si="164"/>
        <v/>
      </c>
      <c r="AB722" s="1" t="str">
        <f t="shared" si="165"/>
        <v/>
      </c>
      <c r="AC722" s="1" t="str">
        <f t="shared" si="166"/>
        <v>Gene:TLK2&amp;HGNC:11842&amp;OMIM:608439&amp;UserInfo:No OMIM phenotype&amp;UserType:</v>
      </c>
      <c r="AD722" s="1" t="str">
        <f t="shared" si="167"/>
        <v/>
      </c>
    </row>
    <row r="723" spans="1:30" ht="12" customHeight="1" x14ac:dyDescent="0.2">
      <c r="A723" s="5" t="s">
        <v>2151</v>
      </c>
      <c r="B723" s="5"/>
      <c r="C723" s="5" t="s">
        <v>2152</v>
      </c>
      <c r="D723" s="6" t="str">
        <f t="shared" si="155"/>
        <v>Click HGNC</v>
      </c>
      <c r="E723" s="7">
        <v>614123</v>
      </c>
      <c r="F723" s="6" t="str">
        <f t="shared" si="154"/>
        <v>Click OMIM</v>
      </c>
      <c r="G723" s="7" t="s">
        <v>2153</v>
      </c>
      <c r="H723" s="5" t="s">
        <v>21</v>
      </c>
      <c r="I723" s="5"/>
      <c r="J723" s="5"/>
      <c r="K723" s="5"/>
      <c r="L723" s="5" t="s">
        <v>22</v>
      </c>
      <c r="M723" s="5"/>
      <c r="N723" s="5"/>
      <c r="O723" s="5"/>
      <c r="P723" s="5"/>
      <c r="Q723" s="5"/>
      <c r="R723" s="9"/>
      <c r="S723" s="1" t="str">
        <f t="shared" si="156"/>
        <v/>
      </c>
      <c r="T723" s="1" t="str">
        <f t="shared" si="157"/>
        <v/>
      </c>
      <c r="U723" s="1" t="str">
        <f t="shared" si="158"/>
        <v/>
      </c>
      <c r="V723" s="1" t="str">
        <f t="shared" si="159"/>
        <v>SyndrRetard;</v>
      </c>
      <c r="W723" s="1" t="str">
        <f t="shared" si="160"/>
        <v/>
      </c>
      <c r="X723" s="1" t="str">
        <f t="shared" si="161"/>
        <v/>
      </c>
      <c r="Y723" s="1" t="str">
        <f t="shared" si="162"/>
        <v/>
      </c>
      <c r="Z723" s="1" t="str">
        <f t="shared" si="163"/>
        <v/>
      </c>
      <c r="AA723" s="1" t="str">
        <f t="shared" si="164"/>
        <v/>
      </c>
      <c r="AB723" s="1" t="str">
        <f t="shared" si="165"/>
        <v/>
      </c>
      <c r="AC723" s="1" t="str">
        <f t="shared" si="166"/>
        <v>Gene:TMCO1&amp;HGNC:18188&amp;OMIM:614123&amp;UserInfo:Craniofacial dysmorphism, skeletal anomalies, and mental retardation syndrome&amp;UserType:SyndrRetard;</v>
      </c>
      <c r="AD723" s="1" t="str">
        <f t="shared" si="167"/>
        <v>SyndrRetard;</v>
      </c>
    </row>
    <row r="724" spans="1:30" ht="12" customHeight="1" x14ac:dyDescent="0.2">
      <c r="A724" s="5" t="s">
        <v>2154</v>
      </c>
      <c r="B724" s="5"/>
      <c r="C724" s="5" t="s">
        <v>2155</v>
      </c>
      <c r="D724" s="6" t="str">
        <f t="shared" si="155"/>
        <v>Click HGNC</v>
      </c>
      <c r="E724" s="7">
        <v>614459</v>
      </c>
      <c r="F724" s="6" t="str">
        <f t="shared" si="154"/>
        <v>Click OMIM</v>
      </c>
      <c r="G724" s="7" t="s">
        <v>2156</v>
      </c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9"/>
      <c r="S724" s="1" t="str">
        <f t="shared" si="156"/>
        <v/>
      </c>
      <c r="T724" s="1" t="str">
        <f t="shared" si="157"/>
        <v/>
      </c>
      <c r="U724" s="1" t="str">
        <f t="shared" si="158"/>
        <v/>
      </c>
      <c r="V724" s="1" t="str">
        <f t="shared" si="159"/>
        <v/>
      </c>
      <c r="W724" s="1" t="str">
        <f t="shared" si="160"/>
        <v/>
      </c>
      <c r="X724" s="1" t="str">
        <f t="shared" si="161"/>
        <v/>
      </c>
      <c r="Y724" s="1" t="str">
        <f t="shared" si="162"/>
        <v/>
      </c>
      <c r="Z724" s="1" t="str">
        <f t="shared" si="163"/>
        <v/>
      </c>
      <c r="AA724" s="1" t="str">
        <f t="shared" si="164"/>
        <v/>
      </c>
      <c r="AB724" s="1" t="str">
        <f t="shared" si="165"/>
        <v/>
      </c>
      <c r="AC724" s="1" t="str">
        <f t="shared" si="166"/>
        <v>Gene:TMEM138&amp;HGNC:26944&amp;OMIM:614459&amp;UserInfo:Joubert syndrome 16&amp;UserType:</v>
      </c>
      <c r="AD724" s="1" t="str">
        <f t="shared" si="167"/>
        <v/>
      </c>
    </row>
    <row r="725" spans="1:30" ht="12" customHeight="1" x14ac:dyDescent="0.2">
      <c r="A725" s="5" t="s">
        <v>2157</v>
      </c>
      <c r="B725" s="5"/>
      <c r="C725" s="5" t="s">
        <v>2158</v>
      </c>
      <c r="D725" s="6" t="str">
        <f t="shared" si="155"/>
        <v>Click HGNC</v>
      </c>
      <c r="E725" s="7">
        <v>614726</v>
      </c>
      <c r="F725" s="6" t="str">
        <f t="shared" si="154"/>
        <v>Click OMIM</v>
      </c>
      <c r="G725" s="7" t="s">
        <v>2159</v>
      </c>
      <c r="H725" s="5" t="s">
        <v>21</v>
      </c>
      <c r="I725" s="5"/>
      <c r="J725" s="5"/>
      <c r="K725" s="5"/>
      <c r="L725" s="8" t="s">
        <v>29</v>
      </c>
      <c r="M725" s="5"/>
      <c r="N725" s="5"/>
      <c r="O725" s="5" t="s">
        <v>22</v>
      </c>
      <c r="P725" s="5"/>
      <c r="Q725" s="5"/>
      <c r="R725" s="9"/>
      <c r="S725" s="1" t="str">
        <f t="shared" si="156"/>
        <v/>
      </c>
      <c r="T725" s="1" t="str">
        <f t="shared" si="157"/>
        <v/>
      </c>
      <c r="U725" s="1" t="str">
        <f t="shared" si="158"/>
        <v/>
      </c>
      <c r="V725" s="1" t="str">
        <f t="shared" si="159"/>
        <v>SyndrRetard;</v>
      </c>
      <c r="W725" s="1" t="str">
        <f t="shared" si="160"/>
        <v/>
      </c>
      <c r="X725" s="1" t="str">
        <f t="shared" si="161"/>
        <v/>
      </c>
      <c r="Y725" s="1" t="str">
        <f t="shared" si="162"/>
        <v>Metabolism;</v>
      </c>
      <c r="Z725" s="1" t="str">
        <f t="shared" si="163"/>
        <v/>
      </c>
      <c r="AA725" s="1" t="str">
        <f t="shared" si="164"/>
        <v/>
      </c>
      <c r="AB725" s="1" t="str">
        <f t="shared" si="165"/>
        <v/>
      </c>
      <c r="AC725" s="1" t="str">
        <f t="shared" si="166"/>
        <v>Gene:TMEM165&amp;HGNC:30760&amp;OMIM:614726&amp;UserInfo:Congenital disorder of glycosylation, type IIk&amp;UserType:SyndrRetard;Metabolism;</v>
      </c>
      <c r="AD725" s="1" t="str">
        <f t="shared" si="167"/>
        <v>SyndrRetard;Metabolism;</v>
      </c>
    </row>
    <row r="726" spans="1:30" ht="12" customHeight="1" x14ac:dyDescent="0.2">
      <c r="A726" s="5" t="s">
        <v>2160</v>
      </c>
      <c r="B726" s="5"/>
      <c r="C726" s="5" t="s">
        <v>2161</v>
      </c>
      <c r="D726" s="6" t="str">
        <f t="shared" si="155"/>
        <v>Click HGNC</v>
      </c>
      <c r="E726" s="7">
        <v>613277</v>
      </c>
      <c r="F726" s="6" t="str">
        <f t="shared" si="154"/>
        <v>Click OMIM</v>
      </c>
      <c r="G726" s="7" t="s">
        <v>2162</v>
      </c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9"/>
      <c r="S726" s="1" t="str">
        <f t="shared" si="156"/>
        <v/>
      </c>
      <c r="T726" s="1" t="str">
        <f t="shared" si="157"/>
        <v/>
      </c>
      <c r="U726" s="1" t="str">
        <f t="shared" si="158"/>
        <v/>
      </c>
      <c r="V726" s="1" t="str">
        <f t="shared" si="159"/>
        <v/>
      </c>
      <c r="W726" s="1" t="str">
        <f t="shared" si="160"/>
        <v/>
      </c>
      <c r="X726" s="1" t="str">
        <f t="shared" si="161"/>
        <v/>
      </c>
      <c r="Y726" s="1" t="str">
        <f t="shared" si="162"/>
        <v/>
      </c>
      <c r="Z726" s="1" t="str">
        <f t="shared" si="163"/>
        <v/>
      </c>
      <c r="AA726" s="1" t="str">
        <f t="shared" si="164"/>
        <v/>
      </c>
      <c r="AB726" s="1" t="str">
        <f t="shared" si="165"/>
        <v/>
      </c>
      <c r="AC726" s="1" t="str">
        <f t="shared" si="166"/>
        <v>Gene:TMEM216&amp;HGNC:25018&amp;OMIM:613277&amp;UserInfo:Joubert syndrome 2 ; Meckel syndrome 2&amp;UserType:</v>
      </c>
      <c r="AD726" s="1" t="str">
        <f t="shared" si="167"/>
        <v/>
      </c>
    </row>
    <row r="727" spans="1:30" ht="12" customHeight="1" x14ac:dyDescent="0.2">
      <c r="A727" s="5" t="s">
        <v>2163</v>
      </c>
      <c r="B727" s="5"/>
      <c r="C727" s="5" t="s">
        <v>2164</v>
      </c>
      <c r="D727" s="6" t="str">
        <f t="shared" si="155"/>
        <v>Click HGNC</v>
      </c>
      <c r="E727" s="7">
        <v>614949</v>
      </c>
      <c r="F727" s="6" t="str">
        <f t="shared" si="154"/>
        <v>Click OMIM</v>
      </c>
      <c r="G727" s="7" t="s">
        <v>2165</v>
      </c>
      <c r="H727" s="5" t="s">
        <v>21</v>
      </c>
      <c r="I727" s="5"/>
      <c r="J727" s="5"/>
      <c r="K727" s="5"/>
      <c r="L727" s="5" t="s">
        <v>22</v>
      </c>
      <c r="M727" s="5" t="s">
        <v>22</v>
      </c>
      <c r="N727" s="5"/>
      <c r="O727" s="5"/>
      <c r="P727" s="5"/>
      <c r="Q727" s="5"/>
      <c r="R727" s="9"/>
      <c r="S727" s="1" t="str">
        <f t="shared" si="156"/>
        <v/>
      </c>
      <c r="T727" s="1" t="str">
        <f t="shared" si="157"/>
        <v/>
      </c>
      <c r="U727" s="1" t="str">
        <f t="shared" si="158"/>
        <v/>
      </c>
      <c r="V727" s="1" t="str">
        <f t="shared" si="159"/>
        <v>SyndrRetard;</v>
      </c>
      <c r="W727" s="1" t="str">
        <f t="shared" si="160"/>
        <v>RetardPlusCerebAbnorm;</v>
      </c>
      <c r="X727" s="1" t="str">
        <f t="shared" si="161"/>
        <v/>
      </c>
      <c r="Y727" s="1" t="str">
        <f t="shared" si="162"/>
        <v/>
      </c>
      <c r="Z727" s="1" t="str">
        <f t="shared" si="163"/>
        <v/>
      </c>
      <c r="AA727" s="1" t="str">
        <f t="shared" si="164"/>
        <v/>
      </c>
      <c r="AB727" s="1" t="str">
        <f t="shared" si="165"/>
        <v/>
      </c>
      <c r="AC727" s="1" t="str">
        <f t="shared" si="166"/>
        <v>Gene:TMEM231&amp;HGNC:37234&amp;OMIM:614949&amp;UserInfo:Joubert syndrome 20 ; Meckel syndrome 11&amp;UserType:SyndrRetard;RetardPlusCerebAbnorm;</v>
      </c>
      <c r="AD727" s="1" t="str">
        <f t="shared" si="167"/>
        <v>SyndrRetard;RetardPlusCerebAbnorm;</v>
      </c>
    </row>
    <row r="728" spans="1:30" ht="12" customHeight="1" x14ac:dyDescent="0.2">
      <c r="A728" s="5" t="s">
        <v>2166</v>
      </c>
      <c r="B728" s="5"/>
      <c r="C728" s="5" t="s">
        <v>2167</v>
      </c>
      <c r="D728" s="6" t="str">
        <f t="shared" si="155"/>
        <v>Click HGNC</v>
      </c>
      <c r="E728" s="7">
        <v>614423</v>
      </c>
      <c r="F728" s="6" t="str">
        <f t="shared" si="154"/>
        <v>Click OMIM</v>
      </c>
      <c r="G728" s="7" t="s">
        <v>2168</v>
      </c>
      <c r="H728" s="5" t="s">
        <v>21</v>
      </c>
      <c r="I728" s="5"/>
      <c r="J728" s="5"/>
      <c r="K728" s="5"/>
      <c r="L728" s="5" t="s">
        <v>22</v>
      </c>
      <c r="M728" s="5" t="s">
        <v>22</v>
      </c>
      <c r="N728" s="5"/>
      <c r="O728" s="5"/>
      <c r="P728" s="5"/>
      <c r="Q728" s="5"/>
      <c r="R728" s="9"/>
      <c r="S728" s="1" t="str">
        <f t="shared" si="156"/>
        <v/>
      </c>
      <c r="T728" s="1" t="str">
        <f t="shared" si="157"/>
        <v/>
      </c>
      <c r="U728" s="1" t="str">
        <f t="shared" si="158"/>
        <v/>
      </c>
      <c r="V728" s="1" t="str">
        <f t="shared" si="159"/>
        <v>SyndrRetard;</v>
      </c>
      <c r="W728" s="1" t="str">
        <f t="shared" si="160"/>
        <v>RetardPlusCerebAbnorm;</v>
      </c>
      <c r="X728" s="1" t="str">
        <f t="shared" si="161"/>
        <v/>
      </c>
      <c r="Y728" s="1" t="str">
        <f t="shared" si="162"/>
        <v/>
      </c>
      <c r="Z728" s="1" t="str">
        <f t="shared" si="163"/>
        <v/>
      </c>
      <c r="AA728" s="1" t="str">
        <f t="shared" si="164"/>
        <v/>
      </c>
      <c r="AB728" s="1" t="str">
        <f t="shared" si="165"/>
        <v/>
      </c>
      <c r="AC728" s="1" t="str">
        <f t="shared" si="166"/>
        <v>Gene:TMEM237&amp;HGNC:14432&amp;OMIM:614423&amp;UserInfo:Joubert syndrome 14&amp;UserType:SyndrRetard;RetardPlusCerebAbnorm;</v>
      </c>
      <c r="AD728" s="1" t="str">
        <f t="shared" si="167"/>
        <v>SyndrRetard;RetardPlusCerebAbnorm;</v>
      </c>
    </row>
    <row r="729" spans="1:30" ht="12" customHeight="1" x14ac:dyDescent="0.2">
      <c r="A729" s="5" t="s">
        <v>2169</v>
      </c>
      <c r="B729" s="5"/>
      <c r="C729" s="5" t="s">
        <v>2170</v>
      </c>
      <c r="D729" s="6" t="str">
        <f t="shared" si="155"/>
        <v>Click HGNC</v>
      </c>
      <c r="E729" s="7">
        <v>609884</v>
      </c>
      <c r="F729" s="6" t="str">
        <f t="shared" si="154"/>
        <v>Click OMIM</v>
      </c>
      <c r="G729" s="7" t="s">
        <v>2171</v>
      </c>
      <c r="H729" s="5" t="s">
        <v>21</v>
      </c>
      <c r="I729" s="5"/>
      <c r="J729" s="5"/>
      <c r="K729" s="5"/>
      <c r="L729" s="5" t="s">
        <v>22</v>
      </c>
      <c r="M729" s="5" t="s">
        <v>22</v>
      </c>
      <c r="N729" s="5"/>
      <c r="O729" s="5"/>
      <c r="P729" s="5"/>
      <c r="Q729" s="5"/>
      <c r="R729" s="9"/>
      <c r="S729" s="1" t="str">
        <f t="shared" si="156"/>
        <v/>
      </c>
      <c r="T729" s="1" t="str">
        <f t="shared" si="157"/>
        <v/>
      </c>
      <c r="U729" s="1" t="str">
        <f t="shared" si="158"/>
        <v/>
      </c>
      <c r="V729" s="1" t="str">
        <f t="shared" si="159"/>
        <v>SyndrRetard;</v>
      </c>
      <c r="W729" s="1" t="str">
        <f t="shared" si="160"/>
        <v>RetardPlusCerebAbnorm;</v>
      </c>
      <c r="X729" s="1" t="str">
        <f t="shared" si="161"/>
        <v/>
      </c>
      <c r="Y729" s="1" t="str">
        <f t="shared" si="162"/>
        <v/>
      </c>
      <c r="Z729" s="1" t="str">
        <f t="shared" si="163"/>
        <v/>
      </c>
      <c r="AA729" s="1" t="str">
        <f t="shared" si="164"/>
        <v/>
      </c>
      <c r="AB729" s="1" t="str">
        <f t="shared" si="165"/>
        <v/>
      </c>
      <c r="AC729" s="1" t="str">
        <f t="shared" si="166"/>
        <v>Gene:TMEM67&amp;HGNC:28396&amp;OMIM:609884&amp;UserInfo:COACH syndrome ; Joubert syndrome 6 ; Meckel syndrome 3 ; Nephronophthisis 11 ; Bardet-Biedl syndrome 14, modifier of&amp;UserType:SyndrRetard;RetardPlusCerebAbnorm;</v>
      </c>
      <c r="AD729" s="1" t="str">
        <f t="shared" si="167"/>
        <v>SyndrRetard;RetardPlusCerebAbnorm;</v>
      </c>
    </row>
    <row r="730" spans="1:30" ht="12" customHeight="1" x14ac:dyDescent="0.2">
      <c r="A730" s="5" t="s">
        <v>2172</v>
      </c>
      <c r="B730" s="5"/>
      <c r="C730" s="5" t="s">
        <v>2173</v>
      </c>
      <c r="D730" s="6" t="str">
        <f t="shared" si="155"/>
        <v>Click HGNC</v>
      </c>
      <c r="E730" s="7">
        <v>300777</v>
      </c>
      <c r="F730" s="6" t="str">
        <f t="shared" si="154"/>
        <v>Click OMIM</v>
      </c>
      <c r="G730" s="7" t="s">
        <v>2174</v>
      </c>
      <c r="H730" s="5" t="s">
        <v>21</v>
      </c>
      <c r="I730" s="5"/>
      <c r="J730" s="5"/>
      <c r="K730" s="5" t="s">
        <v>22</v>
      </c>
      <c r="L730" s="5"/>
      <c r="M730" s="5"/>
      <c r="N730" s="5"/>
      <c r="O730" s="5"/>
      <c r="P730" s="5"/>
      <c r="Q730" s="5"/>
      <c r="R730" s="9"/>
      <c r="S730" s="1" t="str">
        <f t="shared" si="156"/>
        <v/>
      </c>
      <c r="T730" s="1" t="str">
        <f t="shared" si="157"/>
        <v/>
      </c>
      <c r="U730" s="1" t="str">
        <f t="shared" si="158"/>
        <v>NonSyndrRetard;</v>
      </c>
      <c r="V730" s="1" t="str">
        <f t="shared" si="159"/>
        <v/>
      </c>
      <c r="W730" s="1" t="str">
        <f t="shared" si="160"/>
        <v/>
      </c>
      <c r="X730" s="1" t="str">
        <f t="shared" si="161"/>
        <v/>
      </c>
      <c r="Y730" s="1" t="str">
        <f t="shared" si="162"/>
        <v/>
      </c>
      <c r="Z730" s="1" t="str">
        <f t="shared" si="163"/>
        <v/>
      </c>
      <c r="AA730" s="1" t="str">
        <f t="shared" si="164"/>
        <v/>
      </c>
      <c r="AB730" s="1" t="str">
        <f t="shared" si="165"/>
        <v/>
      </c>
      <c r="AC730" s="1" t="str">
        <f t="shared" si="166"/>
        <v>Gene:TMLHE&amp;HGNC:18308&amp;OMIM:300777&amp;UserInfo:Autism, susceptibility to, X-linked 6&amp;UserType:NonSyndrRetard;</v>
      </c>
      <c r="AD730" s="1" t="str">
        <f t="shared" si="167"/>
        <v>NonSyndrRetard;</v>
      </c>
    </row>
    <row r="731" spans="1:30" ht="12" customHeight="1" x14ac:dyDescent="0.2">
      <c r="A731" s="5" t="s">
        <v>2175</v>
      </c>
      <c r="B731" s="5"/>
      <c r="C731" s="5" t="s">
        <v>2176</v>
      </c>
      <c r="D731" s="6" t="str">
        <f t="shared" si="155"/>
        <v>Click HGNC</v>
      </c>
      <c r="E731" s="7">
        <v>607998</v>
      </c>
      <c r="F731" s="6" t="str">
        <f t="shared" si="154"/>
        <v>Click OMIM</v>
      </c>
      <c r="G731" s="7" t="s">
        <v>2177</v>
      </c>
      <c r="H731" s="5" t="s">
        <v>21</v>
      </c>
      <c r="I731" s="5"/>
      <c r="J731" s="5"/>
      <c r="K731" s="8" t="s">
        <v>29</v>
      </c>
      <c r="L731" s="8" t="s">
        <v>29</v>
      </c>
      <c r="M731" s="5"/>
      <c r="N731" s="8" t="s">
        <v>29</v>
      </c>
      <c r="O731" s="5" t="s">
        <v>22</v>
      </c>
      <c r="P731" s="5"/>
      <c r="Q731" s="5"/>
      <c r="R731" s="10" t="s">
        <v>29</v>
      </c>
      <c r="S731" s="1" t="str">
        <f t="shared" si="156"/>
        <v/>
      </c>
      <c r="T731" s="1" t="str">
        <f t="shared" si="157"/>
        <v/>
      </c>
      <c r="U731" s="1" t="str">
        <f t="shared" si="158"/>
        <v>NonSyndrRetard;</v>
      </c>
      <c r="V731" s="1" t="str">
        <f t="shared" si="159"/>
        <v>SyndrRetard;</v>
      </c>
      <c r="W731" s="1" t="str">
        <f t="shared" si="160"/>
        <v/>
      </c>
      <c r="X731" s="1" t="str">
        <f t="shared" si="161"/>
        <v>Encephalo;</v>
      </c>
      <c r="Y731" s="1" t="str">
        <f t="shared" si="162"/>
        <v>Metabolism;</v>
      </c>
      <c r="Z731" s="1" t="str">
        <f t="shared" si="163"/>
        <v/>
      </c>
      <c r="AA731" s="1" t="str">
        <f t="shared" si="164"/>
        <v/>
      </c>
      <c r="AB731" s="1" t="str">
        <f t="shared" si="165"/>
        <v>Neuro;</v>
      </c>
      <c r="AC731" s="1" t="str">
        <f t="shared" si="166"/>
        <v>Gene:TPP1&amp;HGNC:2073&amp;OMIM:607998&amp;UserInfo:Ceroid lipofuscinosis, neuronal, 2 ; Spinocerebellar ataxia, autosomal recessive 7&amp;UserType:NonSyndrRetard;SyndrRetard;Encephalo;Metabolism;Neuro;</v>
      </c>
      <c r="AD731" s="1" t="str">
        <f t="shared" si="167"/>
        <v>NonSyndrRetard;SyndrRetard;Encephalo;Metabolism;Neuro;</v>
      </c>
    </row>
    <row r="732" spans="1:30" ht="12" customHeight="1" x14ac:dyDescent="0.2">
      <c r="A732" s="5" t="s">
        <v>2178</v>
      </c>
      <c r="B732" s="5"/>
      <c r="C732" s="5" t="s">
        <v>2179</v>
      </c>
      <c r="D732" s="6" t="str">
        <f t="shared" si="155"/>
        <v>Click HGNC</v>
      </c>
      <c r="E732" s="7">
        <v>614138</v>
      </c>
      <c r="F732" s="6" t="str">
        <f t="shared" si="154"/>
        <v>Click OMIM</v>
      </c>
      <c r="G732" s="7" t="s">
        <v>2180</v>
      </c>
      <c r="H732" s="5" t="s">
        <v>21</v>
      </c>
      <c r="I732" s="5"/>
      <c r="J732" s="5"/>
      <c r="K732" s="5"/>
      <c r="L732" s="5" t="s">
        <v>22</v>
      </c>
      <c r="M732" s="5"/>
      <c r="N732" s="5"/>
      <c r="O732" s="5"/>
      <c r="P732" s="5"/>
      <c r="Q732" s="5"/>
      <c r="R732" s="9" t="s">
        <v>22</v>
      </c>
      <c r="S732" s="1" t="str">
        <f t="shared" si="156"/>
        <v/>
      </c>
      <c r="T732" s="1" t="str">
        <f t="shared" si="157"/>
        <v/>
      </c>
      <c r="U732" s="1" t="str">
        <f t="shared" si="158"/>
        <v/>
      </c>
      <c r="V732" s="1" t="str">
        <f t="shared" si="159"/>
        <v>SyndrRetard;</v>
      </c>
      <c r="W732" s="1" t="str">
        <f t="shared" si="160"/>
        <v/>
      </c>
      <c r="X732" s="1" t="str">
        <f t="shared" si="161"/>
        <v/>
      </c>
      <c r="Y732" s="1" t="str">
        <f t="shared" si="162"/>
        <v/>
      </c>
      <c r="Z732" s="1" t="str">
        <f t="shared" si="163"/>
        <v/>
      </c>
      <c r="AA732" s="1" t="str">
        <f t="shared" si="164"/>
        <v/>
      </c>
      <c r="AB732" s="1" t="str">
        <f t="shared" si="165"/>
        <v>Neuro;</v>
      </c>
      <c r="AC732" s="1" t="str">
        <f t="shared" si="166"/>
        <v>Gene:TRAPPC11&amp;HGNC:25751&amp;OMIM:614138&amp;UserInfo:Muscular dystrophy, limb-girdle, type 2S&amp;UserType:SyndrRetard;Neuro;</v>
      </c>
      <c r="AD732" s="1" t="str">
        <f t="shared" si="167"/>
        <v>SyndrRetard;Neuro;</v>
      </c>
    </row>
    <row r="733" spans="1:30" ht="12" customHeight="1" x14ac:dyDescent="0.2">
      <c r="A733" s="5" t="s">
        <v>2181</v>
      </c>
      <c r="B733" s="5"/>
      <c r="C733" s="5" t="s">
        <v>2182</v>
      </c>
      <c r="D733" s="6" t="str">
        <f t="shared" si="155"/>
        <v>Click HGNC</v>
      </c>
      <c r="E733" s="7">
        <v>611966</v>
      </c>
      <c r="F733" s="6" t="str">
        <f t="shared" si="154"/>
        <v>Click OMIM</v>
      </c>
      <c r="G733" s="7" t="s">
        <v>2183</v>
      </c>
      <c r="H733" s="5" t="s">
        <v>283</v>
      </c>
      <c r="I733" s="5"/>
      <c r="J733" s="5"/>
      <c r="K733" s="5"/>
      <c r="L733" s="5" t="s">
        <v>22</v>
      </c>
      <c r="M733" s="5"/>
      <c r="N733" s="5"/>
      <c r="O733" s="5"/>
      <c r="P733" s="5"/>
      <c r="Q733" s="5"/>
      <c r="R733" s="9"/>
      <c r="S733" s="1" t="str">
        <f t="shared" si="156"/>
        <v/>
      </c>
      <c r="T733" s="1" t="str">
        <f t="shared" si="157"/>
        <v/>
      </c>
      <c r="U733" s="1" t="str">
        <f t="shared" si="158"/>
        <v/>
      </c>
      <c r="V733" s="1" t="str">
        <f t="shared" si="159"/>
        <v>SyndrRetard;</v>
      </c>
      <c r="W733" s="1" t="str">
        <f t="shared" si="160"/>
        <v/>
      </c>
      <c r="X733" s="1" t="str">
        <f t="shared" si="161"/>
        <v/>
      </c>
      <c r="Y733" s="1" t="str">
        <f t="shared" si="162"/>
        <v/>
      </c>
      <c r="Z733" s="1" t="str">
        <f t="shared" si="163"/>
        <v/>
      </c>
      <c r="AA733" s="1" t="str">
        <f t="shared" si="164"/>
        <v/>
      </c>
      <c r="AB733" s="1" t="str">
        <f t="shared" si="165"/>
        <v/>
      </c>
      <c r="AC733" s="1" t="str">
        <f t="shared" si="166"/>
        <v>Gene:TRAPPC9&amp;HGNC:30832&amp;OMIM:611966&amp;UserInfo:Mental retardation, autosomal recessive 13&amp;UserType:SyndrRetard;</v>
      </c>
      <c r="AD733" s="1" t="str">
        <f t="shared" si="167"/>
        <v>SyndrRetard;</v>
      </c>
    </row>
    <row r="734" spans="1:30" ht="12" customHeight="1" x14ac:dyDescent="0.2">
      <c r="A734" s="5" t="s">
        <v>2184</v>
      </c>
      <c r="B734" s="5"/>
      <c r="C734" s="5" t="s">
        <v>2185</v>
      </c>
      <c r="D734" s="6" t="str">
        <f t="shared" si="155"/>
        <v>Click HGNC</v>
      </c>
      <c r="E734" s="7">
        <v>606609</v>
      </c>
      <c r="F734" s="6" t="str">
        <f t="shared" si="154"/>
        <v>Click OMIM</v>
      </c>
      <c r="G734" s="7" t="s">
        <v>2186</v>
      </c>
      <c r="H734" s="5" t="s">
        <v>21</v>
      </c>
      <c r="I734" s="5"/>
      <c r="J734" s="5"/>
      <c r="K734" s="5"/>
      <c r="L734" s="5" t="s">
        <v>22</v>
      </c>
      <c r="M734" s="5" t="s">
        <v>22</v>
      </c>
      <c r="N734" s="5" t="s">
        <v>22</v>
      </c>
      <c r="O734" s="5"/>
      <c r="P734" s="5"/>
      <c r="Q734" s="5"/>
      <c r="R734" s="9"/>
      <c r="S734" s="1" t="str">
        <f t="shared" si="156"/>
        <v/>
      </c>
      <c r="T734" s="1" t="str">
        <f t="shared" si="157"/>
        <v/>
      </c>
      <c r="U734" s="1" t="str">
        <f t="shared" si="158"/>
        <v/>
      </c>
      <c r="V734" s="1" t="str">
        <f t="shared" si="159"/>
        <v>SyndrRetard;</v>
      </c>
      <c r="W734" s="1" t="str">
        <f t="shared" si="160"/>
        <v>RetardPlusCerebAbnorm;</v>
      </c>
      <c r="X734" s="1" t="str">
        <f t="shared" si="161"/>
        <v>Encephalo;</v>
      </c>
      <c r="Y734" s="1" t="str">
        <f t="shared" si="162"/>
        <v/>
      </c>
      <c r="Z734" s="1" t="str">
        <f t="shared" si="163"/>
        <v/>
      </c>
      <c r="AA734" s="1" t="str">
        <f t="shared" si="164"/>
        <v/>
      </c>
      <c r="AB734" s="1" t="str">
        <f t="shared" si="165"/>
        <v/>
      </c>
      <c r="AC734" s="1" t="str">
        <f t="shared" si="166"/>
        <v>Gene:TREX1&amp;HGNC:12269&amp;OMIM:606609&amp;UserInfo:Aicardi-Goutieres syndrome 1, dominant and recessive ; Chilblain lupus ; Vasculopathy, retinal, with cerebral leukodystrophy ; Systemic lupus erythematosus, susceptibility to&amp;UserType:SyndrRetard;RetardPlusCerebAbnorm;Encephalo;</v>
      </c>
      <c r="AD734" s="1" t="str">
        <f t="shared" si="167"/>
        <v>SyndrRetard;RetardPlusCerebAbnorm;Encephalo;</v>
      </c>
    </row>
    <row r="735" spans="1:30" ht="12" customHeight="1" x14ac:dyDescent="0.2">
      <c r="A735" s="5" t="s">
        <v>2187</v>
      </c>
      <c r="B735" s="5"/>
      <c r="C735" s="5" t="s">
        <v>2188</v>
      </c>
      <c r="D735" s="6" t="str">
        <f t="shared" si="155"/>
        <v>Click HGNC</v>
      </c>
      <c r="E735" s="7">
        <v>602290</v>
      </c>
      <c r="F735" s="6" t="str">
        <f t="shared" si="154"/>
        <v>Click OMIM</v>
      </c>
      <c r="G735" s="7" t="s">
        <v>2189</v>
      </c>
      <c r="H735" s="5" t="s">
        <v>21</v>
      </c>
      <c r="I735" s="5"/>
      <c r="J735" s="5"/>
      <c r="K735" s="5"/>
      <c r="L735" s="5" t="s">
        <v>22</v>
      </c>
      <c r="M735" s="5"/>
      <c r="N735" s="5"/>
      <c r="O735" s="5"/>
      <c r="P735" s="5"/>
      <c r="Q735" s="5"/>
      <c r="R735" s="9" t="s">
        <v>22</v>
      </c>
      <c r="S735" s="1" t="str">
        <f t="shared" si="156"/>
        <v/>
      </c>
      <c r="T735" s="1" t="str">
        <f t="shared" si="157"/>
        <v/>
      </c>
      <c r="U735" s="1" t="str">
        <f t="shared" si="158"/>
        <v/>
      </c>
      <c r="V735" s="1" t="str">
        <f t="shared" si="159"/>
        <v>SyndrRetard;</v>
      </c>
      <c r="W735" s="1" t="str">
        <f t="shared" si="160"/>
        <v/>
      </c>
      <c r="X735" s="1" t="str">
        <f t="shared" si="161"/>
        <v/>
      </c>
      <c r="Y735" s="1" t="str">
        <f t="shared" si="162"/>
        <v/>
      </c>
      <c r="Z735" s="1" t="str">
        <f t="shared" si="163"/>
        <v/>
      </c>
      <c r="AA735" s="1" t="str">
        <f t="shared" si="164"/>
        <v/>
      </c>
      <c r="AB735" s="1" t="str">
        <f t="shared" si="165"/>
        <v>Neuro;</v>
      </c>
      <c r="AC735" s="1" t="str">
        <f t="shared" si="166"/>
        <v>Gene:TRIM32&amp;HGNC:16380&amp;OMIM:602290&amp;UserInfo:?Bardet-Biedl syndrome 11 ; Muscular dystrophy, limb-girdle, type 2H&amp;UserType:SyndrRetard;Neuro;</v>
      </c>
      <c r="AD735" s="1" t="str">
        <f t="shared" si="167"/>
        <v>SyndrRetard;Neuro;</v>
      </c>
    </row>
    <row r="736" spans="1:30" ht="12" customHeight="1" x14ac:dyDescent="0.2">
      <c r="A736" s="5" t="s">
        <v>2190</v>
      </c>
      <c r="B736" s="5"/>
      <c r="C736" s="5" t="s">
        <v>2191</v>
      </c>
      <c r="D736" s="6" t="str">
        <f t="shared" si="155"/>
        <v>Click HGNC</v>
      </c>
      <c r="E736" s="7">
        <v>601893</v>
      </c>
      <c r="F736" s="6" t="str">
        <f t="shared" si="154"/>
        <v>Click OMIM</v>
      </c>
      <c r="G736" s="7" t="s">
        <v>2192</v>
      </c>
      <c r="H736" s="5" t="s">
        <v>21</v>
      </c>
      <c r="I736" s="5"/>
      <c r="J736" s="5"/>
      <c r="K736" s="5" t="s">
        <v>22</v>
      </c>
      <c r="L736" s="5" t="s">
        <v>22</v>
      </c>
      <c r="M736" s="5"/>
      <c r="N736" s="5"/>
      <c r="O736" s="5"/>
      <c r="P736" s="5"/>
      <c r="Q736" s="5"/>
      <c r="R736" s="9"/>
      <c r="S736" s="1" t="str">
        <f t="shared" si="156"/>
        <v/>
      </c>
      <c r="T736" s="1" t="str">
        <f t="shared" si="157"/>
        <v/>
      </c>
      <c r="U736" s="1" t="str">
        <f t="shared" si="158"/>
        <v>NonSyndrRetard;</v>
      </c>
      <c r="V736" s="1" t="str">
        <f t="shared" si="159"/>
        <v>SyndrRetard;</v>
      </c>
      <c r="W736" s="1" t="str">
        <f t="shared" si="160"/>
        <v/>
      </c>
      <c r="X736" s="1" t="str">
        <f t="shared" si="161"/>
        <v/>
      </c>
      <c r="Y736" s="1" t="str">
        <f t="shared" si="162"/>
        <v/>
      </c>
      <c r="Z736" s="1" t="str">
        <f t="shared" si="163"/>
        <v/>
      </c>
      <c r="AA736" s="1" t="str">
        <f t="shared" si="164"/>
        <v/>
      </c>
      <c r="AB736" s="1" t="str">
        <f t="shared" si="165"/>
        <v/>
      </c>
      <c r="AC736" s="1" t="str">
        <f t="shared" si="166"/>
        <v>Gene:TRIO&amp;HGNC:12303&amp;OMIM:601893&amp;UserInfo:Mental retardation, autosomal dominant 44&amp;UserType:NonSyndrRetard;SyndrRetard;</v>
      </c>
      <c r="AD736" s="1" t="str">
        <f t="shared" si="167"/>
        <v>NonSyndrRetard;SyndrRetard;</v>
      </c>
    </row>
    <row r="737" spans="1:30" ht="12" customHeight="1" x14ac:dyDescent="0.2">
      <c r="A737" s="5" t="s">
        <v>2193</v>
      </c>
      <c r="B737" s="5"/>
      <c r="C737" s="5" t="s">
        <v>2194</v>
      </c>
      <c r="D737" s="6" t="str">
        <f t="shared" si="155"/>
        <v>Click HGNC</v>
      </c>
      <c r="E737" s="7">
        <v>604506</v>
      </c>
      <c r="F737" s="6" t="str">
        <f t="shared" si="154"/>
        <v>Click OMIM</v>
      </c>
      <c r="G737" s="7" t="s">
        <v>20</v>
      </c>
      <c r="H737" s="5" t="s">
        <v>21</v>
      </c>
      <c r="I737" s="5"/>
      <c r="J737" s="5"/>
      <c r="K737" s="5"/>
      <c r="L737" s="5"/>
      <c r="M737" s="5"/>
      <c r="N737" s="5"/>
      <c r="O737" s="5"/>
      <c r="P737" s="5"/>
      <c r="Q737" s="5"/>
      <c r="R737" s="9"/>
      <c r="S737" s="1" t="str">
        <f t="shared" si="156"/>
        <v/>
      </c>
      <c r="T737" s="1" t="str">
        <f t="shared" si="157"/>
        <v/>
      </c>
      <c r="U737" s="1" t="str">
        <f t="shared" si="158"/>
        <v/>
      </c>
      <c r="V737" s="1" t="str">
        <f t="shared" si="159"/>
        <v/>
      </c>
      <c r="W737" s="1" t="str">
        <f t="shared" si="160"/>
        <v/>
      </c>
      <c r="X737" s="1" t="str">
        <f t="shared" si="161"/>
        <v/>
      </c>
      <c r="Y737" s="1" t="str">
        <f t="shared" si="162"/>
        <v/>
      </c>
      <c r="Z737" s="1" t="str">
        <f t="shared" si="163"/>
        <v/>
      </c>
      <c r="AA737" s="1" t="str">
        <f t="shared" si="164"/>
        <v/>
      </c>
      <c r="AB737" s="1" t="str">
        <f t="shared" si="165"/>
        <v/>
      </c>
      <c r="AC737" s="1" t="str">
        <f t="shared" si="166"/>
        <v>Gene:TRIP12&amp;HGNC:12306&amp;OMIM:604506&amp;UserInfo:No OMIM phenotype&amp;UserType:</v>
      </c>
      <c r="AD737" s="1" t="str">
        <f t="shared" si="167"/>
        <v/>
      </c>
    </row>
    <row r="738" spans="1:30" ht="12" customHeight="1" x14ac:dyDescent="0.2">
      <c r="A738" s="5" t="s">
        <v>2195</v>
      </c>
      <c r="B738" s="5"/>
      <c r="C738" s="5" t="s">
        <v>2196</v>
      </c>
      <c r="D738" s="6" t="str">
        <f t="shared" si="155"/>
        <v>Click HGNC</v>
      </c>
      <c r="E738" s="7">
        <v>616013</v>
      </c>
      <c r="F738" s="6" t="str">
        <f t="shared" si="154"/>
        <v>Click OMIM</v>
      </c>
      <c r="G738" s="7" t="s">
        <v>2197</v>
      </c>
      <c r="H738" s="5" t="s">
        <v>21</v>
      </c>
      <c r="I738" s="5"/>
      <c r="J738" s="5"/>
      <c r="K738" s="5"/>
      <c r="L738" s="5" t="s">
        <v>22</v>
      </c>
      <c r="M738" s="5"/>
      <c r="N738" s="5"/>
      <c r="O738" s="5"/>
      <c r="P738" s="5"/>
      <c r="Q738" s="5"/>
      <c r="R738" s="9"/>
      <c r="S738" s="1" t="str">
        <f t="shared" si="156"/>
        <v/>
      </c>
      <c r="T738" s="1" t="str">
        <f t="shared" si="157"/>
        <v/>
      </c>
      <c r="U738" s="1" t="str">
        <f t="shared" si="158"/>
        <v/>
      </c>
      <c r="V738" s="1" t="str">
        <f t="shared" si="159"/>
        <v>SyndrRetard;</v>
      </c>
      <c r="W738" s="1" t="str">
        <f t="shared" si="160"/>
        <v/>
      </c>
      <c r="X738" s="1" t="str">
        <f t="shared" si="161"/>
        <v/>
      </c>
      <c r="Y738" s="1" t="str">
        <f t="shared" si="162"/>
        <v/>
      </c>
      <c r="Z738" s="1" t="str">
        <f t="shared" si="163"/>
        <v/>
      </c>
      <c r="AA738" s="1" t="str">
        <f t="shared" si="164"/>
        <v/>
      </c>
      <c r="AB738" s="1" t="str">
        <f t="shared" si="165"/>
        <v/>
      </c>
      <c r="AC738" s="1" t="str">
        <f t="shared" si="166"/>
        <v>Gene:TRMT10A&amp;HGNC:28403&amp;OMIM:616013&amp;UserInfo:Microcephaly, short stature, and impaired glucose metabolism 1&amp;UserType:SyndrRetard;</v>
      </c>
      <c r="AD738" s="1" t="str">
        <f t="shared" si="167"/>
        <v>SyndrRetard;</v>
      </c>
    </row>
    <row r="739" spans="1:30" ht="12" customHeight="1" x14ac:dyDescent="0.2">
      <c r="A739" s="5" t="s">
        <v>2198</v>
      </c>
      <c r="B739" s="5"/>
      <c r="C739" s="5" t="s">
        <v>2199</v>
      </c>
      <c r="D739" s="6" t="str">
        <f t="shared" si="155"/>
        <v>Click HGNC</v>
      </c>
      <c r="E739" s="7">
        <v>605284</v>
      </c>
      <c r="F739" s="6" t="str">
        <f t="shared" si="154"/>
        <v>Click OMIM</v>
      </c>
      <c r="G739" s="7" t="s">
        <v>2200</v>
      </c>
      <c r="H739" s="5" t="s">
        <v>283</v>
      </c>
      <c r="I739" s="5"/>
      <c r="J739" s="5"/>
      <c r="K739" s="5"/>
      <c r="L739" s="5" t="s">
        <v>22</v>
      </c>
      <c r="M739" s="5"/>
      <c r="N739" s="5"/>
      <c r="O739" s="5"/>
      <c r="P739" s="5"/>
      <c r="Q739" s="5"/>
      <c r="R739" s="9"/>
      <c r="S739" s="1" t="str">
        <f t="shared" si="156"/>
        <v/>
      </c>
      <c r="T739" s="1" t="str">
        <f t="shared" si="157"/>
        <v/>
      </c>
      <c r="U739" s="1" t="str">
        <f t="shared" si="158"/>
        <v/>
      </c>
      <c r="V739" s="1" t="str">
        <f t="shared" si="159"/>
        <v>SyndrRetard;</v>
      </c>
      <c r="W739" s="1" t="str">
        <f t="shared" si="160"/>
        <v/>
      </c>
      <c r="X739" s="1" t="str">
        <f t="shared" si="161"/>
        <v/>
      </c>
      <c r="Y739" s="1" t="str">
        <f t="shared" si="162"/>
        <v/>
      </c>
      <c r="Z739" s="1" t="str">
        <f t="shared" si="163"/>
        <v/>
      </c>
      <c r="AA739" s="1" t="str">
        <f t="shared" si="164"/>
        <v/>
      </c>
      <c r="AB739" s="1" t="str">
        <f t="shared" si="165"/>
        <v/>
      </c>
      <c r="AC739" s="1" t="str">
        <f t="shared" si="166"/>
        <v>Gene:TSC1&amp;HGNC:12362&amp;OMIM:605284&amp;UserInfo:Lymphangioleiomyomatosis ; Tuberous sclerosis-1&amp;UserType:SyndrRetard;</v>
      </c>
      <c r="AD739" s="1" t="str">
        <f t="shared" si="167"/>
        <v>SyndrRetard;</v>
      </c>
    </row>
    <row r="740" spans="1:30" ht="12" customHeight="1" x14ac:dyDescent="0.2">
      <c r="A740" s="5" t="s">
        <v>2201</v>
      </c>
      <c r="B740" s="5"/>
      <c r="C740" s="5" t="s">
        <v>2202</v>
      </c>
      <c r="D740" s="6" t="str">
        <f t="shared" si="155"/>
        <v>Click HGNC</v>
      </c>
      <c r="E740" s="7">
        <v>191092</v>
      </c>
      <c r="F740" s="6" t="str">
        <f t="shared" si="154"/>
        <v>Click OMIM</v>
      </c>
      <c r="G740" s="7" t="s">
        <v>2203</v>
      </c>
      <c r="H740" s="5" t="s">
        <v>283</v>
      </c>
      <c r="I740" s="5"/>
      <c r="J740" s="5"/>
      <c r="K740" s="5"/>
      <c r="L740" s="5" t="s">
        <v>22</v>
      </c>
      <c r="M740" s="5"/>
      <c r="N740" s="5"/>
      <c r="O740" s="5"/>
      <c r="P740" s="5"/>
      <c r="Q740" s="5"/>
      <c r="R740" s="9"/>
      <c r="S740" s="1" t="str">
        <f t="shared" si="156"/>
        <v/>
      </c>
      <c r="T740" s="1" t="str">
        <f t="shared" si="157"/>
        <v/>
      </c>
      <c r="U740" s="1" t="str">
        <f t="shared" si="158"/>
        <v/>
      </c>
      <c r="V740" s="1" t="str">
        <f t="shared" si="159"/>
        <v>SyndrRetard;</v>
      </c>
      <c r="W740" s="1" t="str">
        <f t="shared" si="160"/>
        <v/>
      </c>
      <c r="X740" s="1" t="str">
        <f t="shared" si="161"/>
        <v/>
      </c>
      <c r="Y740" s="1" t="str">
        <f t="shared" si="162"/>
        <v/>
      </c>
      <c r="Z740" s="1" t="str">
        <f t="shared" si="163"/>
        <v/>
      </c>
      <c r="AA740" s="1" t="str">
        <f t="shared" si="164"/>
        <v/>
      </c>
      <c r="AB740" s="1" t="str">
        <f t="shared" si="165"/>
        <v/>
      </c>
      <c r="AC740" s="1" t="str">
        <f t="shared" si="166"/>
        <v>Gene:TSC2&amp;HGNC:12363&amp;OMIM:191092&amp;UserInfo:Lymphangioleiomyomatosis, somatic ; Tuberous sclerosis-2&amp;UserType:SyndrRetard;</v>
      </c>
      <c r="AD740" s="1" t="str">
        <f t="shared" si="167"/>
        <v>SyndrRetard;</v>
      </c>
    </row>
    <row r="741" spans="1:30" ht="12" customHeight="1" x14ac:dyDescent="0.2">
      <c r="A741" s="5" t="s">
        <v>2204</v>
      </c>
      <c r="B741" s="5"/>
      <c r="C741" s="5" t="s">
        <v>2205</v>
      </c>
      <c r="D741" s="6" t="str">
        <f t="shared" si="155"/>
        <v>Click HGNC</v>
      </c>
      <c r="E741" s="7">
        <v>608753</v>
      </c>
      <c r="F741" s="6" t="str">
        <f t="shared" si="154"/>
        <v>Click OMIM</v>
      </c>
      <c r="G741" s="7" t="s">
        <v>2206</v>
      </c>
      <c r="H741" s="5"/>
      <c r="I741" s="5"/>
      <c r="J741" s="5"/>
      <c r="K741" s="5"/>
      <c r="L741" s="5" t="s">
        <v>22</v>
      </c>
      <c r="M741" s="5" t="s">
        <v>22</v>
      </c>
      <c r="N741" s="5"/>
      <c r="O741" s="5"/>
      <c r="P741" s="5"/>
      <c r="Q741" s="5"/>
      <c r="R741" s="9"/>
      <c r="S741" s="1" t="str">
        <f t="shared" si="156"/>
        <v/>
      </c>
      <c r="T741" s="1" t="str">
        <f t="shared" si="157"/>
        <v/>
      </c>
      <c r="U741" s="1" t="str">
        <f t="shared" si="158"/>
        <v/>
      </c>
      <c r="V741" s="1" t="str">
        <f t="shared" si="159"/>
        <v>SyndrRetard;</v>
      </c>
      <c r="W741" s="1" t="str">
        <f t="shared" si="160"/>
        <v>RetardPlusCerebAbnorm;</v>
      </c>
      <c r="X741" s="1" t="str">
        <f t="shared" si="161"/>
        <v/>
      </c>
      <c r="Y741" s="1" t="str">
        <f t="shared" si="162"/>
        <v/>
      </c>
      <c r="Z741" s="1" t="str">
        <f t="shared" si="163"/>
        <v/>
      </c>
      <c r="AA741" s="1" t="str">
        <f t="shared" si="164"/>
        <v/>
      </c>
      <c r="AB741" s="1" t="str">
        <f t="shared" si="165"/>
        <v/>
      </c>
      <c r="AC741" s="1" t="str">
        <f t="shared" si="166"/>
        <v>Gene:TSEN2&amp;HGNC:28422&amp;OMIM:608753&amp;UserInfo:Pontocerebellar hypoplasia type 2B&amp;UserType:SyndrRetard;RetardPlusCerebAbnorm;</v>
      </c>
      <c r="AD741" s="1" t="str">
        <f t="shared" si="167"/>
        <v>SyndrRetard;RetardPlusCerebAbnorm;</v>
      </c>
    </row>
    <row r="742" spans="1:30" ht="12" customHeight="1" x14ac:dyDescent="0.2">
      <c r="A742" s="5" t="s">
        <v>2207</v>
      </c>
      <c r="B742" s="5"/>
      <c r="C742" s="5" t="s">
        <v>2208</v>
      </c>
      <c r="D742" s="6" t="str">
        <f t="shared" si="155"/>
        <v>Click HGNC</v>
      </c>
      <c r="E742" s="7">
        <v>608754</v>
      </c>
      <c r="F742" s="6" t="str">
        <f t="shared" si="154"/>
        <v>Click OMIM</v>
      </c>
      <c r="G742" s="7" t="s">
        <v>2209</v>
      </c>
      <c r="H742" s="5"/>
      <c r="I742" s="5"/>
      <c r="J742" s="5"/>
      <c r="K742" s="5"/>
      <c r="L742" s="5" t="s">
        <v>22</v>
      </c>
      <c r="M742" s="5" t="s">
        <v>22</v>
      </c>
      <c r="N742" s="5"/>
      <c r="O742" s="5"/>
      <c r="P742" s="5"/>
      <c r="Q742" s="5"/>
      <c r="R742" s="9"/>
      <c r="S742" s="1" t="str">
        <f t="shared" si="156"/>
        <v/>
      </c>
      <c r="T742" s="1" t="str">
        <f t="shared" si="157"/>
        <v/>
      </c>
      <c r="U742" s="1" t="str">
        <f t="shared" si="158"/>
        <v/>
      </c>
      <c r="V742" s="1" t="str">
        <f t="shared" si="159"/>
        <v>SyndrRetard;</v>
      </c>
      <c r="W742" s="1" t="str">
        <f t="shared" si="160"/>
        <v>RetardPlusCerebAbnorm;</v>
      </c>
      <c r="X742" s="1" t="str">
        <f t="shared" si="161"/>
        <v/>
      </c>
      <c r="Y742" s="1" t="str">
        <f t="shared" si="162"/>
        <v/>
      </c>
      <c r="Z742" s="1" t="str">
        <f t="shared" si="163"/>
        <v/>
      </c>
      <c r="AA742" s="1" t="str">
        <f t="shared" si="164"/>
        <v/>
      </c>
      <c r="AB742" s="1" t="str">
        <f t="shared" si="165"/>
        <v/>
      </c>
      <c r="AC742" s="1" t="str">
        <f t="shared" si="166"/>
        <v>Gene:TSEN34&amp;HGNC:15506&amp;OMIM:608754&amp;UserInfo:?Pontocerebellar hypoplasia type 2C&amp;UserType:SyndrRetard;RetardPlusCerebAbnorm;</v>
      </c>
      <c r="AD742" s="1" t="str">
        <f t="shared" si="167"/>
        <v>SyndrRetard;RetardPlusCerebAbnorm;</v>
      </c>
    </row>
    <row r="743" spans="1:30" ht="12" customHeight="1" x14ac:dyDescent="0.2">
      <c r="A743" s="5" t="s">
        <v>2210</v>
      </c>
      <c r="B743" s="5"/>
      <c r="C743" s="5" t="s">
        <v>2211</v>
      </c>
      <c r="D743" s="6" t="str">
        <f t="shared" si="155"/>
        <v>Click HGNC</v>
      </c>
      <c r="E743" s="7">
        <v>608755</v>
      </c>
      <c r="F743" s="6" t="str">
        <f t="shared" si="154"/>
        <v>Click OMIM</v>
      </c>
      <c r="G743" s="7" t="s">
        <v>2212</v>
      </c>
      <c r="H743" s="5" t="s">
        <v>21</v>
      </c>
      <c r="I743" s="5"/>
      <c r="J743" s="5"/>
      <c r="K743" s="5"/>
      <c r="L743" s="5" t="s">
        <v>22</v>
      </c>
      <c r="M743" s="5" t="s">
        <v>22</v>
      </c>
      <c r="N743" s="5"/>
      <c r="O743" s="5"/>
      <c r="P743" s="5"/>
      <c r="Q743" s="5"/>
      <c r="R743" s="9"/>
      <c r="S743" s="1" t="str">
        <f t="shared" si="156"/>
        <v/>
      </c>
      <c r="T743" s="1" t="str">
        <f t="shared" si="157"/>
        <v/>
      </c>
      <c r="U743" s="1" t="str">
        <f t="shared" si="158"/>
        <v/>
      </c>
      <c r="V743" s="1" t="str">
        <f t="shared" si="159"/>
        <v>SyndrRetard;</v>
      </c>
      <c r="W743" s="1" t="str">
        <f t="shared" si="160"/>
        <v>RetardPlusCerebAbnorm;</v>
      </c>
      <c r="X743" s="1" t="str">
        <f t="shared" si="161"/>
        <v/>
      </c>
      <c r="Y743" s="1" t="str">
        <f t="shared" si="162"/>
        <v/>
      </c>
      <c r="Z743" s="1" t="str">
        <f t="shared" si="163"/>
        <v/>
      </c>
      <c r="AA743" s="1" t="str">
        <f t="shared" si="164"/>
        <v/>
      </c>
      <c r="AB743" s="1" t="str">
        <f t="shared" si="165"/>
        <v/>
      </c>
      <c r="AC743" s="1" t="str">
        <f t="shared" si="166"/>
        <v>Gene:TSEN54&amp;HGNC:27561&amp;OMIM:608755&amp;UserInfo:?Pontocerebellar hypoplasia type 5 ; Pontocerebellar hypoplasia type 2A ; Pontocerebellar hypoplasia type 4&amp;UserType:SyndrRetard;RetardPlusCerebAbnorm;</v>
      </c>
      <c r="AD743" s="1" t="str">
        <f t="shared" si="167"/>
        <v>SyndrRetard;RetardPlusCerebAbnorm;</v>
      </c>
    </row>
    <row r="744" spans="1:30" ht="12" customHeight="1" x14ac:dyDescent="0.2">
      <c r="A744" s="5" t="s">
        <v>2213</v>
      </c>
      <c r="B744" s="5"/>
      <c r="C744" s="5" t="s">
        <v>2214</v>
      </c>
      <c r="D744" s="6" t="str">
        <f t="shared" si="155"/>
        <v>Click HGNC</v>
      </c>
      <c r="E744" s="7">
        <v>300096</v>
      </c>
      <c r="F744" s="6" t="str">
        <f t="shared" si="154"/>
        <v>Click OMIM</v>
      </c>
      <c r="G744" s="7" t="s">
        <v>2215</v>
      </c>
      <c r="H744" s="5" t="s">
        <v>21</v>
      </c>
      <c r="I744" s="5"/>
      <c r="J744" s="5"/>
      <c r="K744" s="5" t="s">
        <v>22</v>
      </c>
      <c r="L744" s="5"/>
      <c r="M744" s="5"/>
      <c r="N744" s="5"/>
      <c r="O744" s="5"/>
      <c r="P744" s="5"/>
      <c r="Q744" s="5"/>
      <c r="R744" s="9"/>
      <c r="S744" s="1" t="str">
        <f t="shared" si="156"/>
        <v/>
      </c>
      <c r="T744" s="1" t="str">
        <f t="shared" si="157"/>
        <v/>
      </c>
      <c r="U744" s="1" t="str">
        <f t="shared" si="158"/>
        <v>NonSyndrRetard;</v>
      </c>
      <c r="V744" s="1" t="str">
        <f t="shared" si="159"/>
        <v/>
      </c>
      <c r="W744" s="1" t="str">
        <f t="shared" si="160"/>
        <v/>
      </c>
      <c r="X744" s="1" t="str">
        <f t="shared" si="161"/>
        <v/>
      </c>
      <c r="Y744" s="1" t="str">
        <f t="shared" si="162"/>
        <v/>
      </c>
      <c r="Z744" s="1" t="str">
        <f t="shared" si="163"/>
        <v/>
      </c>
      <c r="AA744" s="1" t="str">
        <f t="shared" si="164"/>
        <v/>
      </c>
      <c r="AB744" s="1" t="str">
        <f t="shared" si="165"/>
        <v/>
      </c>
      <c r="AC744" s="1" t="str">
        <f t="shared" si="166"/>
        <v>Gene:TSPAN7&amp;HGNC:11854&amp;OMIM:300096&amp;UserInfo:Mental retardation, X-linked 58&amp;UserType:NonSyndrRetard;</v>
      </c>
      <c r="AD744" s="1" t="str">
        <f t="shared" si="167"/>
        <v>NonSyndrRetard;</v>
      </c>
    </row>
    <row r="745" spans="1:30" ht="12" customHeight="1" x14ac:dyDescent="0.2">
      <c r="A745" s="5" t="s">
        <v>2216</v>
      </c>
      <c r="B745" s="5"/>
      <c r="C745" s="5" t="s">
        <v>2217</v>
      </c>
      <c r="D745" s="6" t="str">
        <f t="shared" si="155"/>
        <v>Click HGNC</v>
      </c>
      <c r="E745" s="7">
        <v>612014</v>
      </c>
      <c r="F745" s="6" t="str">
        <f t="shared" si="154"/>
        <v>Click OMIM</v>
      </c>
      <c r="G745" s="7" t="s">
        <v>2218</v>
      </c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9"/>
      <c r="S745" s="1" t="str">
        <f t="shared" si="156"/>
        <v/>
      </c>
      <c r="T745" s="1" t="str">
        <f t="shared" si="157"/>
        <v/>
      </c>
      <c r="U745" s="1" t="str">
        <f t="shared" si="158"/>
        <v/>
      </c>
      <c r="V745" s="1" t="str">
        <f t="shared" si="159"/>
        <v/>
      </c>
      <c r="W745" s="1" t="str">
        <f t="shared" si="160"/>
        <v/>
      </c>
      <c r="X745" s="1" t="str">
        <f t="shared" si="161"/>
        <v/>
      </c>
      <c r="Y745" s="1" t="str">
        <f t="shared" si="162"/>
        <v/>
      </c>
      <c r="Z745" s="1" t="str">
        <f t="shared" si="163"/>
        <v/>
      </c>
      <c r="AA745" s="1" t="str">
        <f t="shared" si="164"/>
        <v/>
      </c>
      <c r="AB745" s="1" t="str">
        <f t="shared" si="165"/>
        <v/>
      </c>
      <c r="AC745" s="1" t="str">
        <f t="shared" si="166"/>
        <v>Gene:TTC21B&amp;HGNC:25660&amp;OMIM:612014&amp;UserInfo:Nephronophthisis 12 ; Short-rib thoracic dysplasia 4 with or without polydactyly&amp;UserType:</v>
      </c>
      <c r="AD745" s="1" t="str">
        <f t="shared" si="167"/>
        <v/>
      </c>
    </row>
    <row r="746" spans="1:30" ht="12" customHeight="1" x14ac:dyDescent="0.2">
      <c r="A746" s="5" t="s">
        <v>2219</v>
      </c>
      <c r="B746" s="5"/>
      <c r="C746" s="5" t="s">
        <v>2220</v>
      </c>
      <c r="D746" s="6" t="str">
        <f t="shared" si="155"/>
        <v>Click HGNC</v>
      </c>
      <c r="E746" s="7">
        <v>608132</v>
      </c>
      <c r="F746" s="6" t="str">
        <f t="shared" si="154"/>
        <v>Click OMIM</v>
      </c>
      <c r="G746" s="7" t="s">
        <v>2221</v>
      </c>
      <c r="H746" s="5" t="s">
        <v>21</v>
      </c>
      <c r="I746" s="5"/>
      <c r="J746" s="5"/>
      <c r="K746" s="5"/>
      <c r="L746" s="5" t="s">
        <v>22</v>
      </c>
      <c r="M746" s="5" t="s">
        <v>22</v>
      </c>
      <c r="N746" s="5"/>
      <c r="O746" s="5"/>
      <c r="P746" s="5"/>
      <c r="Q746" s="5"/>
      <c r="R746" s="9"/>
      <c r="S746" s="1" t="str">
        <f t="shared" si="156"/>
        <v/>
      </c>
      <c r="T746" s="1" t="str">
        <f t="shared" si="157"/>
        <v/>
      </c>
      <c r="U746" s="1" t="str">
        <f t="shared" si="158"/>
        <v/>
      </c>
      <c r="V746" s="1" t="str">
        <f t="shared" si="159"/>
        <v>SyndrRetard;</v>
      </c>
      <c r="W746" s="1" t="str">
        <f t="shared" si="160"/>
        <v>RetardPlusCerebAbnorm;</v>
      </c>
      <c r="X746" s="1" t="str">
        <f t="shared" si="161"/>
        <v/>
      </c>
      <c r="Y746" s="1" t="str">
        <f t="shared" si="162"/>
        <v/>
      </c>
      <c r="Z746" s="1" t="str">
        <f t="shared" si="163"/>
        <v/>
      </c>
      <c r="AA746" s="1" t="str">
        <f t="shared" si="164"/>
        <v/>
      </c>
      <c r="AB746" s="1" t="str">
        <f t="shared" si="165"/>
        <v/>
      </c>
      <c r="AC746" s="1" t="str">
        <f t="shared" si="166"/>
        <v>Gene:TTC8&amp;HGNC:20087&amp;OMIM:608132&amp;UserInfo:?Retinitis pigmentosa 51 ; Bardet-Biedl syndrome 8&amp;UserType:SyndrRetard;RetardPlusCerebAbnorm;</v>
      </c>
      <c r="AD746" s="1" t="str">
        <f t="shared" si="167"/>
        <v>SyndrRetard;RetardPlusCerebAbnorm;</v>
      </c>
    </row>
    <row r="747" spans="1:30" ht="12" customHeight="1" x14ac:dyDescent="0.2">
      <c r="A747" s="5" t="s">
        <v>2222</v>
      </c>
      <c r="B747" s="5"/>
      <c r="C747" s="5" t="s">
        <v>2223</v>
      </c>
      <c r="D747" s="6" t="str">
        <f t="shared" si="155"/>
        <v>Click HGNC</v>
      </c>
      <c r="E747" s="7">
        <v>614426</v>
      </c>
      <c r="F747" s="6" t="str">
        <f t="shared" si="154"/>
        <v>Click OMIM</v>
      </c>
      <c r="G747" s="7" t="s">
        <v>2224</v>
      </c>
      <c r="H747" s="5" t="s">
        <v>21</v>
      </c>
      <c r="I747" s="5"/>
      <c r="J747" s="5"/>
      <c r="K747" s="5" t="s">
        <v>22</v>
      </c>
      <c r="L747" s="5" t="s">
        <v>22</v>
      </c>
      <c r="M747" s="5"/>
      <c r="N747" s="5"/>
      <c r="O747" s="5"/>
      <c r="P747" s="5"/>
      <c r="Q747" s="5"/>
      <c r="R747" s="9"/>
      <c r="S747" s="1" t="str">
        <f t="shared" si="156"/>
        <v/>
      </c>
      <c r="T747" s="1" t="str">
        <f t="shared" si="157"/>
        <v/>
      </c>
      <c r="U747" s="1" t="str">
        <f t="shared" si="158"/>
        <v>NonSyndrRetard;</v>
      </c>
      <c r="V747" s="1" t="str">
        <f t="shared" si="159"/>
        <v>SyndrRetard;</v>
      </c>
      <c r="W747" s="1" t="str">
        <f t="shared" si="160"/>
        <v/>
      </c>
      <c r="X747" s="1" t="str">
        <f t="shared" si="161"/>
        <v/>
      </c>
      <c r="Y747" s="1" t="str">
        <f t="shared" si="162"/>
        <v/>
      </c>
      <c r="Z747" s="1" t="str">
        <f t="shared" si="163"/>
        <v/>
      </c>
      <c r="AA747" s="1" t="str">
        <f t="shared" si="164"/>
        <v/>
      </c>
      <c r="AB747" s="1" t="str">
        <f t="shared" si="165"/>
        <v/>
      </c>
      <c r="AC747" s="1" t="str">
        <f t="shared" si="166"/>
        <v>Gene:TTI2&amp;HGNC:26262&amp;OMIM:614426&amp;UserInfo:Mental retardation, autosomal recessive 39&amp;UserType:NonSyndrRetard;SyndrRetard;</v>
      </c>
      <c r="AD747" s="1" t="str">
        <f t="shared" si="167"/>
        <v>NonSyndrRetard;SyndrRetard;</v>
      </c>
    </row>
    <row r="748" spans="1:30" ht="12" customHeight="1" x14ac:dyDescent="0.2">
      <c r="A748" s="5" t="s">
        <v>2225</v>
      </c>
      <c r="B748" s="5"/>
      <c r="C748" s="5" t="s">
        <v>2226</v>
      </c>
      <c r="D748" s="6" t="str">
        <f t="shared" si="155"/>
        <v>Click HGNC</v>
      </c>
      <c r="E748" s="7">
        <v>602529</v>
      </c>
      <c r="F748" s="6" t="str">
        <f t="shared" si="154"/>
        <v>Click OMIM</v>
      </c>
      <c r="G748" s="7" t="s">
        <v>2227</v>
      </c>
      <c r="H748" s="5" t="s">
        <v>283</v>
      </c>
      <c r="I748" s="5"/>
      <c r="J748" s="5"/>
      <c r="K748" s="5"/>
      <c r="L748" s="5" t="s">
        <v>22</v>
      </c>
      <c r="M748" s="5" t="s">
        <v>22</v>
      </c>
      <c r="N748" s="5"/>
      <c r="O748" s="5"/>
      <c r="P748" s="5"/>
      <c r="Q748" s="5"/>
      <c r="R748" s="9"/>
      <c r="S748" s="1" t="str">
        <f t="shared" si="156"/>
        <v/>
      </c>
      <c r="T748" s="1" t="str">
        <f t="shared" si="157"/>
        <v/>
      </c>
      <c r="U748" s="1" t="str">
        <f t="shared" si="158"/>
        <v/>
      </c>
      <c r="V748" s="1" t="str">
        <f t="shared" si="159"/>
        <v>SyndrRetard;</v>
      </c>
      <c r="W748" s="1" t="str">
        <f t="shared" si="160"/>
        <v>RetardPlusCerebAbnorm;</v>
      </c>
      <c r="X748" s="1" t="str">
        <f t="shared" si="161"/>
        <v/>
      </c>
      <c r="Y748" s="1" t="str">
        <f t="shared" si="162"/>
        <v/>
      </c>
      <c r="Z748" s="1" t="str">
        <f t="shared" si="163"/>
        <v/>
      </c>
      <c r="AA748" s="1" t="str">
        <f t="shared" si="164"/>
        <v/>
      </c>
      <c r="AB748" s="1" t="str">
        <f t="shared" si="165"/>
        <v/>
      </c>
      <c r="AC748" s="1" t="str">
        <f t="shared" si="166"/>
        <v>Gene:TUBA1A&amp;HGNC:20766&amp;OMIM:602529&amp;UserInfo:Lissencephaly 3&amp;UserType:SyndrRetard;RetardPlusCerebAbnorm;</v>
      </c>
      <c r="AD748" s="1" t="str">
        <f t="shared" si="167"/>
        <v>SyndrRetard;RetardPlusCerebAbnorm;</v>
      </c>
    </row>
    <row r="749" spans="1:30" ht="12" customHeight="1" x14ac:dyDescent="0.2">
      <c r="A749" s="5" t="s">
        <v>2228</v>
      </c>
      <c r="B749" s="5"/>
      <c r="C749" s="5" t="s">
        <v>2229</v>
      </c>
      <c r="D749" s="6" t="str">
        <f t="shared" si="155"/>
        <v>Click HGNC</v>
      </c>
      <c r="E749" s="7">
        <v>605742</v>
      </c>
      <c r="F749" s="6" t="str">
        <f t="shared" si="154"/>
        <v>Click OMIM</v>
      </c>
      <c r="G749" s="7" t="s">
        <v>2230</v>
      </c>
      <c r="H749" s="5" t="s">
        <v>21</v>
      </c>
      <c r="I749" s="5"/>
      <c r="J749" s="5"/>
      <c r="K749" s="5"/>
      <c r="L749" s="5" t="s">
        <v>22</v>
      </c>
      <c r="M749" s="5" t="s">
        <v>22</v>
      </c>
      <c r="N749" s="5"/>
      <c r="O749" s="5"/>
      <c r="P749" s="5"/>
      <c r="Q749" s="5"/>
      <c r="R749" s="9"/>
      <c r="S749" s="1" t="str">
        <f t="shared" si="156"/>
        <v/>
      </c>
      <c r="T749" s="1" t="str">
        <f t="shared" si="157"/>
        <v/>
      </c>
      <c r="U749" s="1" t="str">
        <f t="shared" si="158"/>
        <v/>
      </c>
      <c r="V749" s="1" t="str">
        <f t="shared" si="159"/>
        <v>SyndrRetard;</v>
      </c>
      <c r="W749" s="1" t="str">
        <f t="shared" si="160"/>
        <v>RetardPlusCerebAbnorm;</v>
      </c>
      <c r="X749" s="1" t="str">
        <f t="shared" si="161"/>
        <v/>
      </c>
      <c r="Y749" s="1" t="str">
        <f t="shared" si="162"/>
        <v/>
      </c>
      <c r="Z749" s="1" t="str">
        <f t="shared" si="163"/>
        <v/>
      </c>
      <c r="AA749" s="1" t="str">
        <f t="shared" si="164"/>
        <v/>
      </c>
      <c r="AB749" s="1" t="str">
        <f t="shared" si="165"/>
        <v/>
      </c>
      <c r="AC749" s="1" t="str">
        <f t="shared" si="166"/>
        <v>Gene:TUBA8&amp;HGNC:12410&amp;OMIM:605742&amp;UserInfo:Polymicrogyria with optic nerve hypoplasia&amp;UserType:SyndrRetard;RetardPlusCerebAbnorm;</v>
      </c>
      <c r="AD749" s="1" t="str">
        <f t="shared" si="167"/>
        <v>SyndrRetard;RetardPlusCerebAbnorm;</v>
      </c>
    </row>
    <row r="750" spans="1:30" ht="12" customHeight="1" x14ac:dyDescent="0.2">
      <c r="A750" s="5" t="s">
        <v>2231</v>
      </c>
      <c r="B750" s="5"/>
      <c r="C750" s="5" t="s">
        <v>2232</v>
      </c>
      <c r="D750" s="6" t="str">
        <f t="shared" si="155"/>
        <v>Click HGNC</v>
      </c>
      <c r="E750" s="7">
        <v>191130</v>
      </c>
      <c r="F750" s="6" t="str">
        <f t="shared" si="154"/>
        <v>Click OMIM</v>
      </c>
      <c r="G750" s="7" t="s">
        <v>2233</v>
      </c>
      <c r="H750" s="5"/>
      <c r="I750" s="5"/>
      <c r="J750" s="5"/>
      <c r="K750" s="5"/>
      <c r="L750" s="5" t="s">
        <v>22</v>
      </c>
      <c r="M750" s="5" t="s">
        <v>22</v>
      </c>
      <c r="N750" s="5"/>
      <c r="O750" s="5"/>
      <c r="P750" s="5"/>
      <c r="Q750" s="5"/>
      <c r="R750" s="9"/>
      <c r="S750" s="1" t="str">
        <f t="shared" si="156"/>
        <v/>
      </c>
      <c r="T750" s="1" t="str">
        <f t="shared" si="157"/>
        <v/>
      </c>
      <c r="U750" s="1" t="str">
        <f t="shared" si="158"/>
        <v/>
      </c>
      <c r="V750" s="1" t="str">
        <f t="shared" si="159"/>
        <v>SyndrRetard;</v>
      </c>
      <c r="W750" s="1" t="str">
        <f t="shared" si="160"/>
        <v>RetardPlusCerebAbnorm;</v>
      </c>
      <c r="X750" s="1" t="str">
        <f t="shared" si="161"/>
        <v/>
      </c>
      <c r="Y750" s="1" t="str">
        <f t="shared" si="162"/>
        <v/>
      </c>
      <c r="Z750" s="1" t="str">
        <f t="shared" si="163"/>
        <v/>
      </c>
      <c r="AA750" s="1" t="str">
        <f t="shared" si="164"/>
        <v/>
      </c>
      <c r="AB750" s="1" t="str">
        <f t="shared" si="165"/>
        <v/>
      </c>
      <c r="AC750" s="1" t="str">
        <f t="shared" si="166"/>
        <v>Gene:TUBB&amp;HGNC:20778&amp;OMIM:191130&amp;UserInfo:Cortical dysplasia, complex, with other brain malformations 6 ; Symmetric circumferential skin creases, congenital, 1&amp;UserType:SyndrRetard;RetardPlusCerebAbnorm;</v>
      </c>
      <c r="AD750" s="1" t="str">
        <f t="shared" si="167"/>
        <v>SyndrRetard;RetardPlusCerebAbnorm;</v>
      </c>
    </row>
    <row r="751" spans="1:30" ht="12" customHeight="1" x14ac:dyDescent="0.2">
      <c r="A751" s="5" t="s">
        <v>2234</v>
      </c>
      <c r="B751" s="5"/>
      <c r="C751" s="5" t="s">
        <v>2235</v>
      </c>
      <c r="D751" s="6" t="str">
        <f t="shared" si="155"/>
        <v>Click HGNC</v>
      </c>
      <c r="E751" s="7">
        <v>615101</v>
      </c>
      <c r="F751" s="6" t="str">
        <f t="shared" si="154"/>
        <v>Click OMIM</v>
      </c>
      <c r="G751" s="7" t="s">
        <v>2236</v>
      </c>
      <c r="H751" s="5"/>
      <c r="I751" s="5"/>
      <c r="J751" s="5"/>
      <c r="K751" s="5"/>
      <c r="L751" s="5" t="s">
        <v>22</v>
      </c>
      <c r="M751" s="5" t="s">
        <v>22</v>
      </c>
      <c r="N751" s="5"/>
      <c r="O751" s="5"/>
      <c r="P751" s="5"/>
      <c r="Q751" s="5"/>
      <c r="R751" s="9"/>
      <c r="S751" s="1" t="str">
        <f t="shared" si="156"/>
        <v/>
      </c>
      <c r="T751" s="1" t="str">
        <f t="shared" si="157"/>
        <v/>
      </c>
      <c r="U751" s="1" t="str">
        <f t="shared" si="158"/>
        <v/>
      </c>
      <c r="V751" s="1" t="str">
        <f t="shared" si="159"/>
        <v>SyndrRetard;</v>
      </c>
      <c r="W751" s="1" t="str">
        <f t="shared" si="160"/>
        <v>RetardPlusCerebAbnorm;</v>
      </c>
      <c r="X751" s="1" t="str">
        <f t="shared" si="161"/>
        <v/>
      </c>
      <c r="Y751" s="1" t="str">
        <f t="shared" si="162"/>
        <v/>
      </c>
      <c r="Z751" s="1" t="str">
        <f t="shared" si="163"/>
        <v/>
      </c>
      <c r="AA751" s="1" t="str">
        <f t="shared" si="164"/>
        <v/>
      </c>
      <c r="AB751" s="1" t="str">
        <f t="shared" si="165"/>
        <v/>
      </c>
      <c r="AC751" s="1" t="str">
        <f t="shared" si="166"/>
        <v>Gene:TUBB2A&amp;HGNC:12412&amp;OMIM:615101&amp;UserInfo:Cortical dysplasia, complex, with other brain malformations 5&amp;UserType:SyndrRetard;RetardPlusCerebAbnorm;</v>
      </c>
      <c r="AD751" s="1" t="str">
        <f t="shared" si="167"/>
        <v>SyndrRetard;RetardPlusCerebAbnorm;</v>
      </c>
    </row>
    <row r="752" spans="1:30" ht="12" customHeight="1" x14ac:dyDescent="0.2">
      <c r="A752" s="5" t="s">
        <v>2237</v>
      </c>
      <c r="B752" s="5"/>
      <c r="C752" s="5" t="s">
        <v>2238</v>
      </c>
      <c r="D752" s="6" t="str">
        <f t="shared" si="155"/>
        <v>Click HGNC</v>
      </c>
      <c r="E752" s="7">
        <v>612850</v>
      </c>
      <c r="F752" s="6" t="str">
        <f t="shared" si="154"/>
        <v>Click OMIM</v>
      </c>
      <c r="G752" s="7" t="s">
        <v>2239</v>
      </c>
      <c r="H752" s="5" t="s">
        <v>21</v>
      </c>
      <c r="I752" s="5"/>
      <c r="J752" s="5"/>
      <c r="K752" s="5"/>
      <c r="L752" s="5" t="s">
        <v>22</v>
      </c>
      <c r="M752" s="5" t="s">
        <v>22</v>
      </c>
      <c r="N752" s="5"/>
      <c r="O752" s="5"/>
      <c r="P752" s="5"/>
      <c r="Q752" s="5"/>
      <c r="R752" s="9"/>
      <c r="S752" s="1" t="str">
        <f t="shared" si="156"/>
        <v/>
      </c>
      <c r="T752" s="1" t="str">
        <f t="shared" si="157"/>
        <v/>
      </c>
      <c r="U752" s="1" t="str">
        <f t="shared" si="158"/>
        <v/>
      </c>
      <c r="V752" s="1" t="str">
        <f t="shared" si="159"/>
        <v>SyndrRetard;</v>
      </c>
      <c r="W752" s="1" t="str">
        <f t="shared" si="160"/>
        <v>RetardPlusCerebAbnorm;</v>
      </c>
      <c r="X752" s="1" t="str">
        <f t="shared" si="161"/>
        <v/>
      </c>
      <c r="Y752" s="1" t="str">
        <f t="shared" si="162"/>
        <v/>
      </c>
      <c r="Z752" s="1" t="str">
        <f t="shared" si="163"/>
        <v/>
      </c>
      <c r="AA752" s="1" t="str">
        <f t="shared" si="164"/>
        <v/>
      </c>
      <c r="AB752" s="1" t="str">
        <f t="shared" si="165"/>
        <v/>
      </c>
      <c r="AC752" s="1" t="str">
        <f t="shared" si="166"/>
        <v>Gene:TUBB2B&amp;HGNC:30829&amp;OMIM:612850&amp;UserInfo:Polymicrogyria, symmetric or asymmetric&amp;UserType:SyndrRetard;RetardPlusCerebAbnorm;</v>
      </c>
      <c r="AD752" s="1" t="str">
        <f t="shared" si="167"/>
        <v>SyndrRetard;RetardPlusCerebAbnorm;</v>
      </c>
    </row>
    <row r="753" spans="1:30" ht="12" customHeight="1" x14ac:dyDescent="0.2">
      <c r="A753" s="5" t="s">
        <v>2240</v>
      </c>
      <c r="B753" s="5"/>
      <c r="C753" s="5" t="s">
        <v>2241</v>
      </c>
      <c r="D753" s="6" t="str">
        <f t="shared" si="155"/>
        <v>Click HGNC</v>
      </c>
      <c r="E753" s="7">
        <v>602661</v>
      </c>
      <c r="F753" s="6" t="str">
        <f t="shared" si="154"/>
        <v>Click OMIM</v>
      </c>
      <c r="G753" s="7" t="s">
        <v>2242</v>
      </c>
      <c r="H753" s="5"/>
      <c r="I753" s="5"/>
      <c r="J753" s="5"/>
      <c r="K753" s="5"/>
      <c r="L753" s="5" t="s">
        <v>22</v>
      </c>
      <c r="M753" s="5" t="s">
        <v>22</v>
      </c>
      <c r="N753" s="5"/>
      <c r="O753" s="5"/>
      <c r="P753" s="5"/>
      <c r="Q753" s="5"/>
      <c r="R753" s="9"/>
      <c r="S753" s="1" t="str">
        <f t="shared" si="156"/>
        <v/>
      </c>
      <c r="T753" s="1" t="str">
        <f t="shared" si="157"/>
        <v/>
      </c>
      <c r="U753" s="1" t="str">
        <f t="shared" si="158"/>
        <v/>
      </c>
      <c r="V753" s="1" t="str">
        <f t="shared" si="159"/>
        <v>SyndrRetard;</v>
      </c>
      <c r="W753" s="1" t="str">
        <f t="shared" si="160"/>
        <v>RetardPlusCerebAbnorm;</v>
      </c>
      <c r="X753" s="1" t="str">
        <f t="shared" si="161"/>
        <v/>
      </c>
      <c r="Y753" s="1" t="str">
        <f t="shared" si="162"/>
        <v/>
      </c>
      <c r="Z753" s="1" t="str">
        <f t="shared" si="163"/>
        <v/>
      </c>
      <c r="AA753" s="1" t="str">
        <f t="shared" si="164"/>
        <v/>
      </c>
      <c r="AB753" s="1" t="str">
        <f t="shared" si="165"/>
        <v/>
      </c>
      <c r="AC753" s="1" t="str">
        <f t="shared" si="166"/>
        <v>Gene:TUBB3&amp;HGNC:20772&amp;OMIM:602661&amp;UserInfo:Cortical dysplasia, complex, with other brain malformations 1 ; Fibrosis of extraocular muscles, congenital, 3A&amp;UserType:SyndrRetard;RetardPlusCerebAbnorm;</v>
      </c>
      <c r="AD753" s="1" t="str">
        <f t="shared" si="167"/>
        <v>SyndrRetard;RetardPlusCerebAbnorm;</v>
      </c>
    </row>
    <row r="754" spans="1:30" ht="12" customHeight="1" x14ac:dyDescent="0.2">
      <c r="A754" s="5" t="s">
        <v>2243</v>
      </c>
      <c r="B754" s="5"/>
      <c r="C754" s="5" t="s">
        <v>2244</v>
      </c>
      <c r="D754" s="6" t="str">
        <f t="shared" si="155"/>
        <v>Click HGNC</v>
      </c>
      <c r="E754" s="7">
        <v>602662</v>
      </c>
      <c r="F754" s="6" t="str">
        <f t="shared" si="154"/>
        <v>Click OMIM</v>
      </c>
      <c r="G754" s="7" t="s">
        <v>2245</v>
      </c>
      <c r="H754" s="5" t="s">
        <v>21</v>
      </c>
      <c r="I754" s="5"/>
      <c r="J754" s="5"/>
      <c r="K754" s="5"/>
      <c r="L754" s="5" t="s">
        <v>22</v>
      </c>
      <c r="M754" s="5" t="s">
        <v>22</v>
      </c>
      <c r="N754" s="5"/>
      <c r="O754" s="5"/>
      <c r="P754" s="5"/>
      <c r="Q754" s="5"/>
      <c r="R754" s="9" t="s">
        <v>22</v>
      </c>
      <c r="S754" s="1" t="str">
        <f t="shared" si="156"/>
        <v/>
      </c>
      <c r="T754" s="1" t="str">
        <f t="shared" si="157"/>
        <v/>
      </c>
      <c r="U754" s="1" t="str">
        <f t="shared" si="158"/>
        <v/>
      </c>
      <c r="V754" s="1" t="str">
        <f t="shared" si="159"/>
        <v>SyndrRetard;</v>
      </c>
      <c r="W754" s="1" t="str">
        <f t="shared" si="160"/>
        <v>RetardPlusCerebAbnorm;</v>
      </c>
      <c r="X754" s="1" t="str">
        <f t="shared" si="161"/>
        <v/>
      </c>
      <c r="Y754" s="1" t="str">
        <f t="shared" si="162"/>
        <v/>
      </c>
      <c r="Z754" s="1" t="str">
        <f t="shared" si="163"/>
        <v/>
      </c>
      <c r="AA754" s="1" t="str">
        <f t="shared" si="164"/>
        <v/>
      </c>
      <c r="AB754" s="1" t="str">
        <f t="shared" si="165"/>
        <v>Neuro;</v>
      </c>
      <c r="AC754" s="1" t="str">
        <f t="shared" si="166"/>
        <v>Gene:TUBB4A&amp;HGNC:20774&amp;OMIM:602662&amp;UserInfo:Dystonia 4, torsion, autosomal dominant ; Leukodystrophy, hypomyelinating, 6&amp;UserType:SyndrRetard;RetardPlusCerebAbnorm;Neuro;</v>
      </c>
      <c r="AD754" s="1" t="str">
        <f t="shared" si="167"/>
        <v>SyndrRetard;RetardPlusCerebAbnorm;Neuro;</v>
      </c>
    </row>
    <row r="755" spans="1:30" ht="12" customHeight="1" x14ac:dyDescent="0.2">
      <c r="A755" s="5" t="s">
        <v>2246</v>
      </c>
      <c r="B755" s="5"/>
      <c r="C755" s="5" t="s">
        <v>2247</v>
      </c>
      <c r="D755" s="6" t="str">
        <f t="shared" si="155"/>
        <v>Click HGNC</v>
      </c>
      <c r="E755" s="7">
        <v>191135</v>
      </c>
      <c r="F755" s="6" t="str">
        <f t="shared" si="154"/>
        <v>Click OMIM</v>
      </c>
      <c r="G755" s="7" t="s">
        <v>2248</v>
      </c>
      <c r="H755" s="5"/>
      <c r="I755" s="5"/>
      <c r="J755" s="5"/>
      <c r="K755" s="5"/>
      <c r="L755" s="5" t="s">
        <v>22</v>
      </c>
      <c r="M755" s="5" t="s">
        <v>22</v>
      </c>
      <c r="N755" s="5"/>
      <c r="O755" s="5"/>
      <c r="P755" s="5"/>
      <c r="Q755" s="5"/>
      <c r="R755" s="9"/>
      <c r="S755" s="1" t="str">
        <f t="shared" si="156"/>
        <v/>
      </c>
      <c r="T755" s="1" t="str">
        <f t="shared" si="157"/>
        <v/>
      </c>
      <c r="U755" s="1" t="str">
        <f t="shared" si="158"/>
        <v/>
      </c>
      <c r="V755" s="1" t="str">
        <f t="shared" si="159"/>
        <v>SyndrRetard;</v>
      </c>
      <c r="W755" s="1" t="str">
        <f t="shared" si="160"/>
        <v>RetardPlusCerebAbnorm;</v>
      </c>
      <c r="X755" s="1" t="str">
        <f t="shared" si="161"/>
        <v/>
      </c>
      <c r="Y755" s="1" t="str">
        <f t="shared" si="162"/>
        <v/>
      </c>
      <c r="Z755" s="1" t="str">
        <f t="shared" si="163"/>
        <v/>
      </c>
      <c r="AA755" s="1" t="str">
        <f t="shared" si="164"/>
        <v/>
      </c>
      <c r="AB755" s="1" t="str">
        <f t="shared" si="165"/>
        <v/>
      </c>
      <c r="AC755" s="1" t="str">
        <f t="shared" si="166"/>
        <v>Gene:TUBG1&amp;HGNC:12417&amp;OMIM:191135&amp;UserInfo:Cortical dysplasia, complex, with other brain malformations 4&amp;UserType:SyndrRetard;RetardPlusCerebAbnorm;</v>
      </c>
      <c r="AD755" s="1" t="str">
        <f t="shared" si="167"/>
        <v>SyndrRetard;RetardPlusCerebAbnorm;</v>
      </c>
    </row>
    <row r="756" spans="1:30" ht="12" customHeight="1" x14ac:dyDescent="0.2">
      <c r="A756" s="5" t="s">
        <v>2249</v>
      </c>
      <c r="B756" s="5"/>
      <c r="C756" s="5" t="s">
        <v>2250</v>
      </c>
      <c r="D756" s="6" t="str">
        <f t="shared" si="155"/>
        <v>Click HGNC</v>
      </c>
      <c r="E756" s="7">
        <v>610053</v>
      </c>
      <c r="F756" s="6" t="str">
        <f t="shared" si="154"/>
        <v>Click OMIM</v>
      </c>
      <c r="G756" s="7" t="s">
        <v>2251</v>
      </c>
      <c r="H756" s="5" t="s">
        <v>21</v>
      </c>
      <c r="I756" s="5"/>
      <c r="J756" s="5"/>
      <c r="K756" s="5"/>
      <c r="L756" s="5" t="s">
        <v>22</v>
      </c>
      <c r="M756" s="5" t="s">
        <v>22</v>
      </c>
      <c r="N756" s="5"/>
      <c r="O756" s="5"/>
      <c r="P756" s="5"/>
      <c r="Q756" s="5"/>
      <c r="R756" s="9"/>
      <c r="S756" s="1" t="str">
        <f t="shared" si="156"/>
        <v/>
      </c>
      <c r="T756" s="1" t="str">
        <f t="shared" si="157"/>
        <v/>
      </c>
      <c r="U756" s="1" t="str">
        <f t="shared" si="158"/>
        <v/>
      </c>
      <c r="V756" s="1" t="str">
        <f t="shared" si="159"/>
        <v>SyndrRetard;</v>
      </c>
      <c r="W756" s="1" t="str">
        <f t="shared" si="160"/>
        <v>RetardPlusCerebAbnorm;</v>
      </c>
      <c r="X756" s="1" t="str">
        <f t="shared" si="161"/>
        <v/>
      </c>
      <c r="Y756" s="1" t="str">
        <f t="shared" si="162"/>
        <v/>
      </c>
      <c r="Z756" s="1" t="str">
        <f t="shared" si="163"/>
        <v/>
      </c>
      <c r="AA756" s="1" t="str">
        <f t="shared" si="164"/>
        <v/>
      </c>
      <c r="AB756" s="1" t="str">
        <f t="shared" si="165"/>
        <v/>
      </c>
      <c r="AC756" s="1" t="str">
        <f t="shared" si="166"/>
        <v>Gene:TUBGCP6&amp;HGNC:18127&amp;OMIM:610053&amp;UserInfo:Microcephaly and chorioretinopathy, autosomal recessive, 1&amp;UserType:SyndrRetard;RetardPlusCerebAbnorm;</v>
      </c>
      <c r="AD756" s="1" t="str">
        <f t="shared" si="167"/>
        <v>SyndrRetard;RetardPlusCerebAbnorm;</v>
      </c>
    </row>
    <row r="757" spans="1:30" ht="12" customHeight="1" x14ac:dyDescent="0.2">
      <c r="A757" s="5" t="s">
        <v>2252</v>
      </c>
      <c r="B757" s="5"/>
      <c r="C757" s="5" t="s">
        <v>2253</v>
      </c>
      <c r="D757" s="6" t="str">
        <f t="shared" si="155"/>
        <v>Click HGNC</v>
      </c>
      <c r="E757" s="7">
        <v>601385</v>
      </c>
      <c r="F757" s="6" t="str">
        <f t="shared" si="154"/>
        <v>Click OMIM</v>
      </c>
      <c r="G757" s="7" t="s">
        <v>2254</v>
      </c>
      <c r="H757" s="5" t="s">
        <v>21</v>
      </c>
      <c r="I757" s="5"/>
      <c r="J757" s="5"/>
      <c r="K757" s="5" t="s">
        <v>22</v>
      </c>
      <c r="L757" s="5"/>
      <c r="M757" s="5"/>
      <c r="N757" s="5"/>
      <c r="O757" s="5"/>
      <c r="P757" s="5"/>
      <c r="Q757" s="5"/>
      <c r="R757" s="9"/>
      <c r="S757" s="1" t="str">
        <f t="shared" si="156"/>
        <v/>
      </c>
      <c r="T757" s="1" t="str">
        <f t="shared" si="157"/>
        <v/>
      </c>
      <c r="U757" s="1" t="str">
        <f t="shared" si="158"/>
        <v>NonSyndrRetard;</v>
      </c>
      <c r="V757" s="1" t="str">
        <f t="shared" si="159"/>
        <v/>
      </c>
      <c r="W757" s="1" t="str">
        <f t="shared" si="160"/>
        <v/>
      </c>
      <c r="X757" s="1" t="str">
        <f t="shared" si="161"/>
        <v/>
      </c>
      <c r="Y757" s="1" t="str">
        <f t="shared" si="162"/>
        <v/>
      </c>
      <c r="Z757" s="1" t="str">
        <f t="shared" si="163"/>
        <v/>
      </c>
      <c r="AA757" s="1" t="str">
        <f t="shared" si="164"/>
        <v/>
      </c>
      <c r="AB757" s="1" t="str">
        <f t="shared" si="165"/>
        <v/>
      </c>
      <c r="AC757" s="1" t="str">
        <f t="shared" si="166"/>
        <v>Gene:TUSC3&amp;HGNC:30242&amp;OMIM:601385&amp;UserInfo:Mental retardation, autosomal recessive 7&amp;UserType:NonSyndrRetard;</v>
      </c>
      <c r="AD757" s="1" t="str">
        <f t="shared" si="167"/>
        <v>NonSyndrRetard;</v>
      </c>
    </row>
    <row r="758" spans="1:30" ht="12" customHeight="1" x14ac:dyDescent="0.2">
      <c r="A758" s="5" t="s">
        <v>2255</v>
      </c>
      <c r="B758" s="5"/>
      <c r="C758" s="5" t="s">
        <v>2256</v>
      </c>
      <c r="D758" s="6" t="str">
        <f t="shared" si="155"/>
        <v>Click HGNC</v>
      </c>
      <c r="E758" s="7">
        <v>601622</v>
      </c>
      <c r="F758" s="6" t="str">
        <f t="shared" si="154"/>
        <v>Click OMIM</v>
      </c>
      <c r="G758" s="7" t="s">
        <v>2257</v>
      </c>
      <c r="H758" s="5" t="s">
        <v>21</v>
      </c>
      <c r="I758" s="5"/>
      <c r="J758" s="5"/>
      <c r="K758" s="5"/>
      <c r="L758" s="5" t="s">
        <v>22</v>
      </c>
      <c r="M758" s="5"/>
      <c r="N758" s="5"/>
      <c r="O758" s="5"/>
      <c r="P758" s="5" t="s">
        <v>22</v>
      </c>
      <c r="Q758" s="5"/>
      <c r="R758" s="9"/>
      <c r="S758" s="1" t="str">
        <f t="shared" si="156"/>
        <v/>
      </c>
      <c r="T758" s="1" t="str">
        <f t="shared" si="157"/>
        <v/>
      </c>
      <c r="U758" s="1" t="str">
        <f t="shared" si="158"/>
        <v/>
      </c>
      <c r="V758" s="1" t="str">
        <f t="shared" si="159"/>
        <v>SyndrRetard;</v>
      </c>
      <c r="W758" s="1" t="str">
        <f t="shared" si="160"/>
        <v/>
      </c>
      <c r="X758" s="1" t="str">
        <f t="shared" si="161"/>
        <v/>
      </c>
      <c r="Y758" s="1" t="str">
        <f t="shared" si="162"/>
        <v/>
      </c>
      <c r="Z758" s="1" t="str">
        <f t="shared" si="163"/>
        <v>NonRetardButSyndr;</v>
      </c>
      <c r="AA758" s="1" t="str">
        <f t="shared" si="164"/>
        <v/>
      </c>
      <c r="AB758" s="1" t="str">
        <f t="shared" si="165"/>
        <v/>
      </c>
      <c r="AC758" s="1" t="str">
        <f t="shared" si="166"/>
        <v>Gene:TWIST1&amp;HGNC:12428&amp;OMIM:601622&amp;UserInfo:Craniosynostosis, type 1 ; Robinow-Sorauf syndrome ; Saethre-Chotzen syndrome ; Saethre-Chotzen syndrome with eyelid anomalies&amp;UserType:SyndrRetard;NonRetardButSyndr;</v>
      </c>
      <c r="AD758" s="1" t="str">
        <f t="shared" si="167"/>
        <v>SyndrRetard;NonRetardButSyndr;</v>
      </c>
    </row>
    <row r="759" spans="1:30" ht="12" customHeight="1" x14ac:dyDescent="0.2">
      <c r="A759" s="5" t="s">
        <v>2258</v>
      </c>
      <c r="B759" s="5"/>
      <c r="C759" s="5" t="s">
        <v>2259</v>
      </c>
      <c r="D759" s="6" t="str">
        <f t="shared" si="155"/>
        <v>Click HGNC</v>
      </c>
      <c r="E759" s="7">
        <v>312180</v>
      </c>
      <c r="F759" s="6" t="str">
        <f t="shared" si="154"/>
        <v>Click OMIM</v>
      </c>
      <c r="G759" s="7" t="s">
        <v>2260</v>
      </c>
      <c r="H759" s="5" t="s">
        <v>21</v>
      </c>
      <c r="I759" s="5"/>
      <c r="J759" s="5"/>
      <c r="K759" s="5"/>
      <c r="L759" s="5" t="s">
        <v>22</v>
      </c>
      <c r="M759" s="5"/>
      <c r="N759" s="5"/>
      <c r="O759" s="5"/>
      <c r="P759" s="5"/>
      <c r="Q759" s="5"/>
      <c r="R759" s="9"/>
      <c r="S759" s="1" t="str">
        <f t="shared" si="156"/>
        <v/>
      </c>
      <c r="T759" s="1" t="str">
        <f t="shared" si="157"/>
        <v/>
      </c>
      <c r="U759" s="1" t="str">
        <f t="shared" si="158"/>
        <v/>
      </c>
      <c r="V759" s="1" t="str">
        <f t="shared" si="159"/>
        <v>SyndrRetard;</v>
      </c>
      <c r="W759" s="1" t="str">
        <f t="shared" si="160"/>
        <v/>
      </c>
      <c r="X759" s="1" t="str">
        <f t="shared" si="161"/>
        <v/>
      </c>
      <c r="Y759" s="1" t="str">
        <f t="shared" si="162"/>
        <v/>
      </c>
      <c r="Z759" s="1" t="str">
        <f t="shared" si="163"/>
        <v/>
      </c>
      <c r="AA759" s="1" t="str">
        <f t="shared" si="164"/>
        <v/>
      </c>
      <c r="AB759" s="1" t="str">
        <f t="shared" si="165"/>
        <v/>
      </c>
      <c r="AC759" s="1" t="str">
        <f t="shared" si="166"/>
        <v>Gene:UBE2A&amp;HGNC:12472&amp;OMIM:312180&amp;UserInfo:Mental retardation, X-linked syndromic, Nascimento-type&amp;UserType:SyndrRetard;</v>
      </c>
      <c r="AD759" s="1" t="str">
        <f t="shared" si="167"/>
        <v>SyndrRetard;</v>
      </c>
    </row>
    <row r="760" spans="1:30" ht="12" customHeight="1" x14ac:dyDescent="0.2">
      <c r="A760" s="5" t="s">
        <v>2261</v>
      </c>
      <c r="B760" s="5"/>
      <c r="C760" s="5" t="s">
        <v>2262</v>
      </c>
      <c r="D760" s="6" t="str">
        <f t="shared" si="155"/>
        <v>Click HGNC</v>
      </c>
      <c r="E760" s="7">
        <v>601623</v>
      </c>
      <c r="F760" s="6" t="str">
        <f t="shared" ref="F760:F823" si="168">IF(ISERROR(E760),"",HYPERLINK(CONCATENATE("https://omim.org/entry/",E760),"Click OMIM"))</f>
        <v>Click OMIM</v>
      </c>
      <c r="G760" s="7" t="s">
        <v>2263</v>
      </c>
      <c r="H760" s="5" t="s">
        <v>218</v>
      </c>
      <c r="I760" s="5"/>
      <c r="J760" s="5"/>
      <c r="K760" s="5"/>
      <c r="L760" s="5" t="s">
        <v>22</v>
      </c>
      <c r="M760" s="5"/>
      <c r="N760" s="5"/>
      <c r="O760" s="5"/>
      <c r="P760" s="5"/>
      <c r="Q760" s="5"/>
      <c r="R760" s="9"/>
      <c r="S760" s="1" t="str">
        <f t="shared" si="156"/>
        <v/>
      </c>
      <c r="T760" s="1" t="str">
        <f t="shared" si="157"/>
        <v/>
      </c>
      <c r="U760" s="1" t="str">
        <f t="shared" si="158"/>
        <v/>
      </c>
      <c r="V760" s="1" t="str">
        <f t="shared" si="159"/>
        <v>SyndrRetard;</v>
      </c>
      <c r="W760" s="1" t="str">
        <f t="shared" si="160"/>
        <v/>
      </c>
      <c r="X760" s="1" t="str">
        <f t="shared" si="161"/>
        <v/>
      </c>
      <c r="Y760" s="1" t="str">
        <f t="shared" si="162"/>
        <v/>
      </c>
      <c r="Z760" s="1" t="str">
        <f t="shared" si="163"/>
        <v/>
      </c>
      <c r="AA760" s="1" t="str">
        <f t="shared" si="164"/>
        <v/>
      </c>
      <c r="AB760" s="1" t="str">
        <f t="shared" si="165"/>
        <v/>
      </c>
      <c r="AC760" s="1" t="str">
        <f t="shared" si="166"/>
        <v>Gene:UBE3A&amp;HGNC:12496&amp;OMIM:601623&amp;UserInfo:Angelman syndrome&amp;UserType:SyndrRetard;</v>
      </c>
      <c r="AD760" s="1" t="str">
        <f t="shared" si="167"/>
        <v>SyndrRetard;</v>
      </c>
    </row>
    <row r="761" spans="1:30" ht="12" customHeight="1" x14ac:dyDescent="0.2">
      <c r="A761" s="5" t="s">
        <v>2264</v>
      </c>
      <c r="B761" s="5"/>
      <c r="C761" s="5" t="s">
        <v>2265</v>
      </c>
      <c r="D761" s="6" t="str">
        <f t="shared" si="155"/>
        <v>Click HGNC</v>
      </c>
      <c r="E761" s="7">
        <v>608047</v>
      </c>
      <c r="F761" s="6" t="str">
        <f t="shared" si="168"/>
        <v>Click OMIM</v>
      </c>
      <c r="G761" s="7" t="s">
        <v>2266</v>
      </c>
      <c r="H761" s="5" t="s">
        <v>21</v>
      </c>
      <c r="I761" s="5"/>
      <c r="J761" s="5"/>
      <c r="K761" s="5"/>
      <c r="L761" s="5" t="s">
        <v>22</v>
      </c>
      <c r="M761" s="5"/>
      <c r="N761" s="5"/>
      <c r="O761" s="5"/>
      <c r="P761" s="5"/>
      <c r="Q761" s="5"/>
      <c r="R761" s="9"/>
      <c r="S761" s="1" t="str">
        <f t="shared" si="156"/>
        <v/>
      </c>
      <c r="T761" s="1" t="str">
        <f t="shared" si="157"/>
        <v/>
      </c>
      <c r="U761" s="1" t="str">
        <f t="shared" si="158"/>
        <v/>
      </c>
      <c r="V761" s="1" t="str">
        <f t="shared" si="159"/>
        <v>SyndrRetard;</v>
      </c>
      <c r="W761" s="1" t="str">
        <f t="shared" si="160"/>
        <v/>
      </c>
      <c r="X761" s="1" t="str">
        <f t="shared" si="161"/>
        <v/>
      </c>
      <c r="Y761" s="1" t="str">
        <f t="shared" si="162"/>
        <v/>
      </c>
      <c r="Z761" s="1" t="str">
        <f t="shared" si="163"/>
        <v/>
      </c>
      <c r="AA761" s="1" t="str">
        <f t="shared" si="164"/>
        <v/>
      </c>
      <c r="AB761" s="1" t="str">
        <f t="shared" si="165"/>
        <v/>
      </c>
      <c r="AC761" s="1" t="str">
        <f t="shared" si="166"/>
        <v>Gene:UBE3B&amp;HGNC:13478&amp;OMIM:608047&amp;UserInfo:Kaufman oculocerebrofacial syndrome&amp;UserType:SyndrRetard;</v>
      </c>
      <c r="AD761" s="1" t="str">
        <f t="shared" si="167"/>
        <v>SyndrRetard;</v>
      </c>
    </row>
    <row r="762" spans="1:30" ht="12" customHeight="1" x14ac:dyDescent="0.2">
      <c r="A762" s="5" t="s">
        <v>2267</v>
      </c>
      <c r="B762" s="5"/>
      <c r="C762" s="5" t="s">
        <v>2268</v>
      </c>
      <c r="D762" s="6" t="str">
        <f t="shared" si="155"/>
        <v>Click HGNC</v>
      </c>
      <c r="E762" s="7">
        <v>605981</v>
      </c>
      <c r="F762" s="6" t="str">
        <f t="shared" si="168"/>
        <v>Click OMIM</v>
      </c>
      <c r="G762" s="7" t="s">
        <v>2269</v>
      </c>
      <c r="H762" s="5" t="s">
        <v>21</v>
      </c>
      <c r="I762" s="5"/>
      <c r="J762" s="5"/>
      <c r="K762" s="5"/>
      <c r="L762" s="5" t="s">
        <v>22</v>
      </c>
      <c r="M762" s="5"/>
      <c r="N762" s="5"/>
      <c r="O762" s="5"/>
      <c r="P762" s="5"/>
      <c r="Q762" s="5"/>
      <c r="R762" s="9"/>
      <c r="S762" s="1" t="str">
        <f t="shared" si="156"/>
        <v/>
      </c>
      <c r="T762" s="1" t="str">
        <f t="shared" si="157"/>
        <v/>
      </c>
      <c r="U762" s="1" t="str">
        <f t="shared" si="158"/>
        <v/>
      </c>
      <c r="V762" s="1" t="str">
        <f t="shared" si="159"/>
        <v>SyndrRetard;</v>
      </c>
      <c r="W762" s="1" t="str">
        <f t="shared" si="160"/>
        <v/>
      </c>
      <c r="X762" s="1" t="str">
        <f t="shared" si="161"/>
        <v/>
      </c>
      <c r="Y762" s="1" t="str">
        <f t="shared" si="162"/>
        <v/>
      </c>
      <c r="Z762" s="1" t="str">
        <f t="shared" si="163"/>
        <v/>
      </c>
      <c r="AA762" s="1" t="str">
        <f t="shared" si="164"/>
        <v/>
      </c>
      <c r="AB762" s="1" t="str">
        <f t="shared" si="165"/>
        <v/>
      </c>
      <c r="AC762" s="1" t="str">
        <f t="shared" si="166"/>
        <v>Gene:UBR1&amp;HGNC:16808&amp;OMIM:605981&amp;UserInfo:Johanson-Blizzard syndrome&amp;UserType:SyndrRetard;</v>
      </c>
      <c r="AD762" s="1" t="str">
        <f t="shared" si="167"/>
        <v>SyndrRetard;</v>
      </c>
    </row>
    <row r="763" spans="1:30" ht="12" customHeight="1" x14ac:dyDescent="0.2">
      <c r="A763" s="5" t="s">
        <v>2270</v>
      </c>
      <c r="B763" s="5"/>
      <c r="C763" s="5" t="s">
        <v>2271</v>
      </c>
      <c r="D763" s="6" t="str">
        <f t="shared" si="155"/>
        <v>Click HGNC</v>
      </c>
      <c r="E763" s="7">
        <v>606673</v>
      </c>
      <c r="F763" s="6" t="str">
        <f t="shared" si="168"/>
        <v>Click OMIM</v>
      </c>
      <c r="G763" s="7" t="s">
        <v>2272</v>
      </c>
      <c r="H763" s="5" t="s">
        <v>21</v>
      </c>
      <c r="I763" s="8"/>
      <c r="J763" s="5"/>
      <c r="K763" s="5"/>
      <c r="L763" s="5"/>
      <c r="M763" s="5"/>
      <c r="N763" s="5"/>
      <c r="O763" s="5" t="s">
        <v>22</v>
      </c>
      <c r="P763" s="5"/>
      <c r="Q763" s="5"/>
      <c r="R763" s="9"/>
      <c r="S763" s="1" t="str">
        <f t="shared" si="156"/>
        <v/>
      </c>
      <c r="T763" s="1" t="str">
        <f t="shared" si="157"/>
        <v/>
      </c>
      <c r="U763" s="1" t="str">
        <f t="shared" si="158"/>
        <v/>
      </c>
      <c r="V763" s="1" t="str">
        <f t="shared" si="159"/>
        <v/>
      </c>
      <c r="W763" s="1" t="str">
        <f t="shared" si="160"/>
        <v/>
      </c>
      <c r="X763" s="1" t="str">
        <f t="shared" si="161"/>
        <v/>
      </c>
      <c r="Y763" s="1" t="str">
        <f t="shared" si="162"/>
        <v>Metabolism;</v>
      </c>
      <c r="Z763" s="1" t="str">
        <f t="shared" si="163"/>
        <v/>
      </c>
      <c r="AA763" s="1" t="str">
        <f t="shared" si="164"/>
        <v/>
      </c>
      <c r="AB763" s="1" t="str">
        <f t="shared" si="165"/>
        <v/>
      </c>
      <c r="AC763" s="1" t="str">
        <f t="shared" si="166"/>
        <v>Gene:UPB1&amp;HGNC:16297&amp;OMIM:606673&amp;UserInfo:Beta-ureidopropionase deficiency&amp;UserType:Metabolism;</v>
      </c>
      <c r="AD763" s="1" t="str">
        <f t="shared" si="167"/>
        <v>Metabolism;</v>
      </c>
    </row>
    <row r="764" spans="1:30" ht="12" customHeight="1" x14ac:dyDescent="0.2">
      <c r="A764" s="5" t="s">
        <v>2273</v>
      </c>
      <c r="B764" s="5"/>
      <c r="C764" s="5" t="s">
        <v>2274</v>
      </c>
      <c r="D764" s="6" t="str">
        <f t="shared" si="155"/>
        <v>Click HGNC</v>
      </c>
      <c r="E764" s="7">
        <v>300298</v>
      </c>
      <c r="F764" s="6" t="str">
        <f t="shared" si="168"/>
        <v>Click OMIM</v>
      </c>
      <c r="G764" s="7" t="s">
        <v>2275</v>
      </c>
      <c r="H764" s="5" t="s">
        <v>21</v>
      </c>
      <c r="I764" s="5"/>
      <c r="J764" s="5"/>
      <c r="K764" s="5" t="s">
        <v>22</v>
      </c>
      <c r="L764" s="5" t="s">
        <v>22</v>
      </c>
      <c r="M764" s="5"/>
      <c r="N764" s="5"/>
      <c r="O764" s="5"/>
      <c r="P764" s="5"/>
      <c r="Q764" s="5"/>
      <c r="R764" s="9"/>
      <c r="S764" s="1" t="str">
        <f t="shared" si="156"/>
        <v/>
      </c>
      <c r="T764" s="1" t="str">
        <f t="shared" si="157"/>
        <v/>
      </c>
      <c r="U764" s="1" t="str">
        <f t="shared" si="158"/>
        <v>NonSyndrRetard;</v>
      </c>
      <c r="V764" s="1" t="str">
        <f t="shared" si="159"/>
        <v>SyndrRetard;</v>
      </c>
      <c r="W764" s="1" t="str">
        <f t="shared" si="160"/>
        <v/>
      </c>
      <c r="X764" s="1" t="str">
        <f t="shared" si="161"/>
        <v/>
      </c>
      <c r="Y764" s="1" t="str">
        <f t="shared" si="162"/>
        <v/>
      </c>
      <c r="Z764" s="1" t="str">
        <f t="shared" si="163"/>
        <v/>
      </c>
      <c r="AA764" s="1" t="str">
        <f t="shared" si="164"/>
        <v/>
      </c>
      <c r="AB764" s="1" t="str">
        <f t="shared" si="165"/>
        <v/>
      </c>
      <c r="AC764" s="1" t="str">
        <f t="shared" si="166"/>
        <v>Gene:UPF3B&amp;HGNC:20439&amp;OMIM:300298&amp;UserInfo:Mental retardation, X-linked, syndromic 14&amp;UserType:NonSyndrRetard;SyndrRetard;</v>
      </c>
      <c r="AD764" s="1" t="str">
        <f t="shared" si="167"/>
        <v>NonSyndrRetard;SyndrRetard;</v>
      </c>
    </row>
    <row r="765" spans="1:30" ht="12" customHeight="1" x14ac:dyDescent="0.2">
      <c r="A765" s="5" t="s">
        <v>2276</v>
      </c>
      <c r="B765" s="5"/>
      <c r="C765" s="5" t="s">
        <v>2277</v>
      </c>
      <c r="D765" s="6" t="str">
        <f t="shared" si="155"/>
        <v>Click HGNC</v>
      </c>
      <c r="E765" s="7">
        <v>607057</v>
      </c>
      <c r="F765" s="6" t="str">
        <f t="shared" si="168"/>
        <v>Click OMIM</v>
      </c>
      <c r="G765" s="7" t="s">
        <v>20</v>
      </c>
      <c r="H765" s="5"/>
      <c r="I765" s="5"/>
      <c r="J765" s="5"/>
      <c r="K765" s="5"/>
      <c r="L765" s="5" t="s">
        <v>22</v>
      </c>
      <c r="M765" s="5" t="s">
        <v>22</v>
      </c>
      <c r="N765" s="5" t="s">
        <v>22</v>
      </c>
      <c r="O765" s="5"/>
      <c r="P765" s="5"/>
      <c r="Q765" s="5"/>
      <c r="R765" s="9"/>
      <c r="S765" s="1" t="str">
        <f t="shared" si="156"/>
        <v/>
      </c>
      <c r="T765" s="1" t="str">
        <f t="shared" si="157"/>
        <v/>
      </c>
      <c r="U765" s="1" t="str">
        <f t="shared" si="158"/>
        <v/>
      </c>
      <c r="V765" s="1" t="str">
        <f t="shared" si="159"/>
        <v>SyndrRetard;</v>
      </c>
      <c r="W765" s="1" t="str">
        <f t="shared" si="160"/>
        <v>RetardPlusCerebAbnorm;</v>
      </c>
      <c r="X765" s="1" t="str">
        <f t="shared" si="161"/>
        <v>Encephalo;</v>
      </c>
      <c r="Y765" s="1" t="str">
        <f t="shared" si="162"/>
        <v/>
      </c>
      <c r="Z765" s="1" t="str">
        <f t="shared" si="163"/>
        <v/>
      </c>
      <c r="AA765" s="1" t="str">
        <f t="shared" si="164"/>
        <v/>
      </c>
      <c r="AB765" s="1" t="str">
        <f t="shared" si="165"/>
        <v/>
      </c>
      <c r="AC765" s="1" t="str">
        <f t="shared" si="166"/>
        <v>Gene:USP18&amp;HGNC:12616&amp;OMIM:607057&amp;UserInfo:No OMIM phenotype&amp;UserType:SyndrRetard;RetardPlusCerebAbnorm;Encephalo;</v>
      </c>
      <c r="AD765" s="1" t="str">
        <f t="shared" si="167"/>
        <v>SyndrRetard;RetardPlusCerebAbnorm;Encephalo;</v>
      </c>
    </row>
    <row r="766" spans="1:30" ht="12" customHeight="1" x14ac:dyDescent="0.2">
      <c r="A766" s="5" t="s">
        <v>2278</v>
      </c>
      <c r="B766" s="5"/>
      <c r="C766" s="5" t="s">
        <v>2279</v>
      </c>
      <c r="D766" s="6" t="str">
        <f t="shared" si="155"/>
        <v>Click HGNC</v>
      </c>
      <c r="E766" s="7">
        <v>602519</v>
      </c>
      <c r="F766" s="6" t="str">
        <f t="shared" si="168"/>
        <v>Click OMIM</v>
      </c>
      <c r="G766" s="7" t="s">
        <v>20</v>
      </c>
      <c r="H766" s="5" t="s">
        <v>21</v>
      </c>
      <c r="I766" s="5"/>
      <c r="J766" s="5"/>
      <c r="K766" s="5" t="s">
        <v>22</v>
      </c>
      <c r="L766" s="5"/>
      <c r="M766" s="5"/>
      <c r="N766" s="5"/>
      <c r="O766" s="5"/>
      <c r="P766" s="5"/>
      <c r="Q766" s="5"/>
      <c r="R766" s="9"/>
      <c r="S766" s="1" t="str">
        <f t="shared" si="156"/>
        <v/>
      </c>
      <c r="T766" s="1" t="str">
        <f t="shared" si="157"/>
        <v/>
      </c>
      <c r="U766" s="1" t="str">
        <f t="shared" si="158"/>
        <v>NonSyndrRetard;</v>
      </c>
      <c r="V766" s="1" t="str">
        <f t="shared" si="159"/>
        <v/>
      </c>
      <c r="W766" s="1" t="str">
        <f t="shared" si="160"/>
        <v/>
      </c>
      <c r="X766" s="1" t="str">
        <f t="shared" si="161"/>
        <v/>
      </c>
      <c r="Y766" s="1" t="str">
        <f t="shared" si="162"/>
        <v/>
      </c>
      <c r="Z766" s="1" t="str">
        <f t="shared" si="163"/>
        <v/>
      </c>
      <c r="AA766" s="1" t="str">
        <f t="shared" si="164"/>
        <v/>
      </c>
      <c r="AB766" s="1" t="str">
        <f t="shared" si="165"/>
        <v/>
      </c>
      <c r="AC766" s="1" t="str">
        <f t="shared" si="166"/>
        <v>Gene:USP7&amp;HGNC:12630&amp;OMIM:602519&amp;UserInfo:No OMIM phenotype&amp;UserType:NonSyndrRetard;</v>
      </c>
      <c r="AD766" s="1" t="str">
        <f t="shared" si="167"/>
        <v>NonSyndrRetard;</v>
      </c>
    </row>
    <row r="767" spans="1:30" ht="12" customHeight="1" x14ac:dyDescent="0.2">
      <c r="A767" s="5" t="s">
        <v>2280</v>
      </c>
      <c r="B767" s="5"/>
      <c r="C767" s="5" t="s">
        <v>2281</v>
      </c>
      <c r="D767" s="6" t="str">
        <f t="shared" si="155"/>
        <v>Click HGNC</v>
      </c>
      <c r="E767" s="7">
        <v>300072</v>
      </c>
      <c r="F767" s="6" t="str">
        <f t="shared" si="168"/>
        <v>Click OMIM</v>
      </c>
      <c r="G767" s="7" t="s">
        <v>2282</v>
      </c>
      <c r="H767" s="5" t="s">
        <v>21</v>
      </c>
      <c r="I767" s="5"/>
      <c r="J767" s="5"/>
      <c r="K767" s="5" t="s">
        <v>22</v>
      </c>
      <c r="L767" s="5" t="s">
        <v>22</v>
      </c>
      <c r="M767" s="5"/>
      <c r="N767" s="5"/>
      <c r="O767" s="5"/>
      <c r="P767" s="5"/>
      <c r="Q767" s="5"/>
      <c r="R767" s="9"/>
      <c r="S767" s="1" t="str">
        <f t="shared" si="156"/>
        <v/>
      </c>
      <c r="T767" s="1" t="str">
        <f t="shared" si="157"/>
        <v/>
      </c>
      <c r="U767" s="1" t="str">
        <f t="shared" si="158"/>
        <v>NonSyndrRetard;</v>
      </c>
      <c r="V767" s="1" t="str">
        <f t="shared" si="159"/>
        <v>SyndrRetard;</v>
      </c>
      <c r="W767" s="1" t="str">
        <f t="shared" si="160"/>
        <v/>
      </c>
      <c r="X767" s="1" t="str">
        <f t="shared" si="161"/>
        <v/>
      </c>
      <c r="Y767" s="1" t="str">
        <f t="shared" si="162"/>
        <v/>
      </c>
      <c r="Z767" s="1" t="str">
        <f t="shared" si="163"/>
        <v/>
      </c>
      <c r="AA767" s="1" t="str">
        <f t="shared" si="164"/>
        <v/>
      </c>
      <c r="AB767" s="1" t="str">
        <f t="shared" si="165"/>
        <v/>
      </c>
      <c r="AC767" s="1" t="str">
        <f t="shared" si="166"/>
        <v>Gene:USP9X&amp;HGNC:12632&amp;OMIM:300072&amp;UserInfo:Mental retardation, X-linked 99 ; Mental retardation, X-linked 99, syndromic, female-restricted&amp;UserType:NonSyndrRetard;SyndrRetard;</v>
      </c>
      <c r="AD767" s="1" t="str">
        <f t="shared" si="167"/>
        <v>NonSyndrRetard;SyndrRetard;</v>
      </c>
    </row>
    <row r="768" spans="1:30" ht="12" customHeight="1" x14ac:dyDescent="0.2">
      <c r="A768" s="5" t="s">
        <v>2283</v>
      </c>
      <c r="B768" s="5"/>
      <c r="C768" s="5" t="s">
        <v>2284</v>
      </c>
      <c r="D768" s="6" t="str">
        <f t="shared" ref="D768:D831" si="169">IF(ISERROR(C768),"",HYPERLINK(CONCATENATE("http://www.genenames.org/cgi-bin/gene_symbol_report?hgnc_id=",C768),"Click HGNC"))</f>
        <v>Click HGNC</v>
      </c>
      <c r="E768" s="7">
        <v>192977</v>
      </c>
      <c r="F768" s="6" t="str">
        <f t="shared" si="168"/>
        <v>Click OMIM</v>
      </c>
      <c r="G768" s="7" t="s">
        <v>2285</v>
      </c>
      <c r="H768" s="5" t="s">
        <v>21</v>
      </c>
      <c r="I768" s="5"/>
      <c r="J768" s="5"/>
      <c r="K768" s="5"/>
      <c r="L768" s="5" t="s">
        <v>22</v>
      </c>
      <c r="M768" s="5"/>
      <c r="N768" s="5"/>
      <c r="O768" s="5"/>
      <c r="P768" s="5"/>
      <c r="Q768" s="5"/>
      <c r="R768" s="9" t="s">
        <v>22</v>
      </c>
      <c r="S768" s="1" t="str">
        <f t="shared" si="156"/>
        <v/>
      </c>
      <c r="T768" s="1" t="str">
        <f t="shared" si="157"/>
        <v/>
      </c>
      <c r="U768" s="1" t="str">
        <f t="shared" si="158"/>
        <v/>
      </c>
      <c r="V768" s="1" t="str">
        <f t="shared" si="159"/>
        <v>SyndrRetard;</v>
      </c>
      <c r="W768" s="1" t="str">
        <f t="shared" si="160"/>
        <v/>
      </c>
      <c r="X768" s="1" t="str">
        <f t="shared" si="161"/>
        <v/>
      </c>
      <c r="Y768" s="1" t="str">
        <f t="shared" si="162"/>
        <v/>
      </c>
      <c r="Z768" s="1" t="str">
        <f t="shared" si="163"/>
        <v/>
      </c>
      <c r="AA768" s="1" t="str">
        <f t="shared" si="164"/>
        <v/>
      </c>
      <c r="AB768" s="1" t="str">
        <f t="shared" si="165"/>
        <v>Neuro;</v>
      </c>
      <c r="AC768" s="1" t="str">
        <f t="shared" si="166"/>
        <v>Gene:VLDLR&amp;HGNC:12698&amp;OMIM:192977&amp;UserInfo:Cerebellar hypoplasia and mental retardation with or without quadrupedal locomotion 1&amp;UserType:SyndrRetard;Neuro;</v>
      </c>
      <c r="AD768" s="1" t="str">
        <f t="shared" si="167"/>
        <v>SyndrRetard;Neuro;</v>
      </c>
    </row>
    <row r="769" spans="1:30" ht="12" customHeight="1" x14ac:dyDescent="0.2">
      <c r="A769" s="5" t="s">
        <v>2286</v>
      </c>
      <c r="B769" s="5"/>
      <c r="C769" s="5" t="s">
        <v>2287</v>
      </c>
      <c r="D769" s="6" t="str">
        <f t="shared" si="169"/>
        <v>Click HGNC</v>
      </c>
      <c r="E769" s="7">
        <v>607817</v>
      </c>
      <c r="F769" s="6" t="str">
        <f t="shared" si="168"/>
        <v>Click OMIM</v>
      </c>
      <c r="G769" s="7" t="s">
        <v>2288</v>
      </c>
      <c r="H769" s="5" t="s">
        <v>21</v>
      </c>
      <c r="I769" s="5"/>
      <c r="J769" s="5"/>
      <c r="K769" s="5"/>
      <c r="L769" s="5" t="s">
        <v>22</v>
      </c>
      <c r="M769" s="5"/>
      <c r="N769" s="5"/>
      <c r="O769" s="5"/>
      <c r="P769" s="5"/>
      <c r="Q769" s="5"/>
      <c r="R769" s="9"/>
      <c r="S769" s="1" t="str">
        <f t="shared" si="156"/>
        <v/>
      </c>
      <c r="T769" s="1" t="str">
        <f t="shared" si="157"/>
        <v/>
      </c>
      <c r="U769" s="1" t="str">
        <f t="shared" si="158"/>
        <v/>
      </c>
      <c r="V769" s="1" t="str">
        <f t="shared" si="159"/>
        <v>SyndrRetard;</v>
      </c>
      <c r="W769" s="1" t="str">
        <f t="shared" si="160"/>
        <v/>
      </c>
      <c r="X769" s="1" t="str">
        <f t="shared" si="161"/>
        <v/>
      </c>
      <c r="Y769" s="1" t="str">
        <f t="shared" si="162"/>
        <v/>
      </c>
      <c r="Z769" s="1" t="str">
        <f t="shared" si="163"/>
        <v/>
      </c>
      <c r="AA769" s="1" t="str">
        <f t="shared" si="164"/>
        <v/>
      </c>
      <c r="AB769" s="1" t="str">
        <f t="shared" si="165"/>
        <v/>
      </c>
      <c r="AC769" s="1" t="str">
        <f t="shared" si="166"/>
        <v>Gene:VPS13B&amp;HGNC:2183&amp;OMIM:607817&amp;UserInfo:Cohen syndrome&amp;UserType:SyndrRetard;</v>
      </c>
      <c r="AD769" s="1" t="str">
        <f t="shared" si="167"/>
        <v>SyndrRetard;</v>
      </c>
    </row>
    <row r="770" spans="1:30" ht="12" customHeight="1" x14ac:dyDescent="0.2">
      <c r="A770" s="5" t="s">
        <v>2289</v>
      </c>
      <c r="B770" s="5"/>
      <c r="C770" s="5" t="s">
        <v>2290</v>
      </c>
      <c r="D770" s="6" t="str">
        <f t="shared" si="169"/>
        <v>Click HGNC</v>
      </c>
      <c r="E770" s="7">
        <v>602168</v>
      </c>
      <c r="F770" s="6" t="str">
        <f t="shared" si="168"/>
        <v>Click OMIM</v>
      </c>
      <c r="G770" s="7" t="s">
        <v>2291</v>
      </c>
      <c r="H770" s="5" t="s">
        <v>21</v>
      </c>
      <c r="I770" s="5"/>
      <c r="J770" s="5"/>
      <c r="K770" s="5"/>
      <c r="L770" s="5" t="s">
        <v>22</v>
      </c>
      <c r="M770" s="5" t="s">
        <v>22</v>
      </c>
      <c r="N770" s="5"/>
      <c r="O770" s="5"/>
      <c r="P770" s="5"/>
      <c r="Q770" s="5"/>
      <c r="R770" s="9" t="s">
        <v>22</v>
      </c>
      <c r="S770" s="1" t="str">
        <f t="shared" si="156"/>
        <v/>
      </c>
      <c r="T770" s="1" t="str">
        <f t="shared" si="157"/>
        <v/>
      </c>
      <c r="U770" s="1" t="str">
        <f t="shared" si="158"/>
        <v/>
      </c>
      <c r="V770" s="1" t="str">
        <f t="shared" si="159"/>
        <v>SyndrRetard;</v>
      </c>
      <c r="W770" s="1" t="str">
        <f t="shared" si="160"/>
        <v>RetardPlusCerebAbnorm;</v>
      </c>
      <c r="X770" s="1" t="str">
        <f t="shared" si="161"/>
        <v/>
      </c>
      <c r="Y770" s="1" t="str">
        <f t="shared" si="162"/>
        <v/>
      </c>
      <c r="Z770" s="1" t="str">
        <f t="shared" si="163"/>
        <v/>
      </c>
      <c r="AA770" s="1" t="str">
        <f t="shared" si="164"/>
        <v/>
      </c>
      <c r="AB770" s="1" t="str">
        <f t="shared" si="165"/>
        <v>Neuro;</v>
      </c>
      <c r="AC770" s="1" t="str">
        <f t="shared" si="166"/>
        <v>Gene:VRK1&amp;HGNC:12718&amp;OMIM:602168&amp;UserInfo:Pontocerebellar hypoplasia type 1A&amp;UserType:SyndrRetard;RetardPlusCerebAbnorm;Neuro;</v>
      </c>
      <c r="AD770" s="1" t="str">
        <f t="shared" si="167"/>
        <v>SyndrRetard;RetardPlusCerebAbnorm;Neuro;</v>
      </c>
    </row>
    <row r="771" spans="1:30" ht="12" customHeight="1" x14ac:dyDescent="0.2">
      <c r="A771" s="5" t="s">
        <v>2292</v>
      </c>
      <c r="B771" s="5"/>
      <c r="C771" s="5" t="s">
        <v>2293</v>
      </c>
      <c r="D771" s="6" t="str">
        <f t="shared" si="169"/>
        <v>Click HGNC</v>
      </c>
      <c r="E771" s="7">
        <v>615049</v>
      </c>
      <c r="F771" s="6" t="str">
        <f t="shared" si="168"/>
        <v>Click OMIM</v>
      </c>
      <c r="G771" s="7" t="s">
        <v>2294</v>
      </c>
      <c r="H771" s="5" t="s">
        <v>21</v>
      </c>
      <c r="I771" s="5"/>
      <c r="J771" s="5"/>
      <c r="K771" s="5" t="s">
        <v>22</v>
      </c>
      <c r="L771" s="5" t="s">
        <v>22</v>
      </c>
      <c r="M771" s="5"/>
      <c r="N771" s="5"/>
      <c r="O771" s="5"/>
      <c r="P771" s="5"/>
      <c r="Q771" s="5"/>
      <c r="R771" s="9"/>
      <c r="S771" s="1" t="str">
        <f t="shared" ref="S771:S801" si="170">IF(I771="x","ToInvestigate;","")</f>
        <v/>
      </c>
      <c r="T771" s="1" t="str">
        <f t="shared" ref="T771:T801" si="171">IF(J771="x","Unexpected;","")</f>
        <v/>
      </c>
      <c r="U771" s="1" t="str">
        <f t="shared" ref="U771:U801" si="172">IF(K771="x","NonSyndrRetard;","")</f>
        <v>NonSyndrRetard;</v>
      </c>
      <c r="V771" s="1" t="str">
        <f t="shared" ref="V771:V801" si="173">IF(L771="x","SyndrRetard;","")</f>
        <v>SyndrRetard;</v>
      </c>
      <c r="W771" s="1" t="str">
        <f t="shared" ref="W771:W801" si="174">IF(M771="x","RetardPlusCerebAbnorm;","")</f>
        <v/>
      </c>
      <c r="X771" s="1" t="str">
        <f t="shared" ref="X771:X801" si="175">IF(N771="x","Encephalo;","")</f>
        <v/>
      </c>
      <c r="Y771" s="1" t="str">
        <f t="shared" ref="Y771:Y801" si="176">IF(O771="x","Metabolism;","")</f>
        <v/>
      </c>
      <c r="Z771" s="1" t="str">
        <f t="shared" ref="Z771:Z801" si="177">IF(P771="x","NonRetardButSyndr;","")</f>
        <v/>
      </c>
      <c r="AA771" s="1" t="str">
        <f t="shared" ref="AA771:AA801" si="178">IF(Q771="x","Cardiopathy;","")</f>
        <v/>
      </c>
      <c r="AB771" s="1" t="str">
        <f t="shared" ref="AB771:AB801" si="179">IF(R771="x","Neuro;","")</f>
        <v/>
      </c>
      <c r="AC771" s="1" t="str">
        <f t="shared" ref="AC771:AC801" si="180">CONCATENATE("Gene:",A771,"&amp;",C771,"&amp;OMIM:",E771,"&amp;UserInfo:",G771,"&amp;UserType:",AD771)</f>
        <v>Gene:WAC&amp;HGNC:17327&amp;OMIM:615049&amp;UserInfo:Desanto-Shinawi syndrome&amp;UserType:NonSyndrRetard;SyndrRetard;</v>
      </c>
      <c r="AD771" s="1" t="str">
        <f t="shared" ref="AD771:AD801" si="181">CONCATENATE(S771,T771,U771,V771,W771,X771,Y771,Z771,AA771,AB771)</f>
        <v>NonSyndrRetard;SyndrRetard;</v>
      </c>
    </row>
    <row r="772" spans="1:30" ht="12" customHeight="1" x14ac:dyDescent="0.2">
      <c r="A772" s="5" t="s">
        <v>2295</v>
      </c>
      <c r="B772" s="5"/>
      <c r="C772" s="5" t="s">
        <v>2296</v>
      </c>
      <c r="D772" s="6" t="str">
        <f t="shared" si="169"/>
        <v>Click HGNC</v>
      </c>
      <c r="E772" s="7">
        <v>300512</v>
      </c>
      <c r="F772" s="6" t="str">
        <f t="shared" si="168"/>
        <v>Click OMIM</v>
      </c>
      <c r="G772" s="7" t="s">
        <v>20</v>
      </c>
      <c r="H772" s="5" t="s">
        <v>21</v>
      </c>
      <c r="I772" s="5"/>
      <c r="J772" s="5"/>
      <c r="K772" s="5"/>
      <c r="L772" s="5"/>
      <c r="M772" s="5"/>
      <c r="N772" s="5"/>
      <c r="O772" s="5"/>
      <c r="P772" s="5"/>
      <c r="Q772" s="5"/>
      <c r="R772" s="9"/>
      <c r="S772" s="1" t="str">
        <f t="shared" si="170"/>
        <v/>
      </c>
      <c r="T772" s="1" t="str">
        <f t="shared" si="171"/>
        <v/>
      </c>
      <c r="U772" s="1" t="str">
        <f t="shared" si="172"/>
        <v/>
      </c>
      <c r="V772" s="1" t="str">
        <f t="shared" si="173"/>
        <v/>
      </c>
      <c r="W772" s="1" t="str">
        <f t="shared" si="174"/>
        <v/>
      </c>
      <c r="X772" s="1" t="str">
        <f t="shared" si="175"/>
        <v/>
      </c>
      <c r="Y772" s="1" t="str">
        <f t="shared" si="176"/>
        <v/>
      </c>
      <c r="Z772" s="1" t="str">
        <f t="shared" si="177"/>
        <v/>
      </c>
      <c r="AA772" s="1" t="str">
        <f t="shared" si="178"/>
        <v/>
      </c>
      <c r="AB772" s="1" t="str">
        <f t="shared" si="179"/>
        <v/>
      </c>
      <c r="AC772" s="1" t="str">
        <f t="shared" si="180"/>
        <v>Gene:WDR13&amp;HGNC:14352&amp;OMIM:300512&amp;UserInfo:No OMIM phenotype&amp;UserType:</v>
      </c>
      <c r="AD772" s="1" t="str">
        <f t="shared" si="181"/>
        <v/>
      </c>
    </row>
    <row r="773" spans="1:30" ht="12" customHeight="1" x14ac:dyDescent="0.2">
      <c r="A773" s="5" t="s">
        <v>2297</v>
      </c>
      <c r="B773" s="5"/>
      <c r="C773" s="5" t="s">
        <v>2298</v>
      </c>
      <c r="D773" s="6" t="str">
        <f t="shared" si="169"/>
        <v>Click HGNC</v>
      </c>
      <c r="E773" s="7">
        <v>608151</v>
      </c>
      <c r="F773" s="6" t="str">
        <f t="shared" si="168"/>
        <v>Click OMIM</v>
      </c>
      <c r="G773" s="7" t="s">
        <v>2299</v>
      </c>
      <c r="H773" s="5" t="s">
        <v>21</v>
      </c>
      <c r="I773" s="5"/>
      <c r="J773" s="5"/>
      <c r="K773" s="5"/>
      <c r="L773" s="5" t="s">
        <v>22</v>
      </c>
      <c r="M773" s="5"/>
      <c r="N773" s="5"/>
      <c r="O773" s="5"/>
      <c r="P773" s="5" t="s">
        <v>22</v>
      </c>
      <c r="Q773" s="5"/>
      <c r="R773" s="9"/>
      <c r="S773" s="1" t="str">
        <f t="shared" si="170"/>
        <v/>
      </c>
      <c r="T773" s="1" t="str">
        <f t="shared" si="171"/>
        <v/>
      </c>
      <c r="U773" s="1" t="str">
        <f t="shared" si="172"/>
        <v/>
      </c>
      <c r="V773" s="1" t="str">
        <f t="shared" si="173"/>
        <v>SyndrRetard;</v>
      </c>
      <c r="W773" s="1" t="str">
        <f t="shared" si="174"/>
        <v/>
      </c>
      <c r="X773" s="1" t="str">
        <f t="shared" si="175"/>
        <v/>
      </c>
      <c r="Y773" s="1" t="str">
        <f t="shared" si="176"/>
        <v/>
      </c>
      <c r="Z773" s="1" t="str">
        <f t="shared" si="177"/>
        <v>NonRetardButSyndr;</v>
      </c>
      <c r="AA773" s="1" t="str">
        <f t="shared" si="178"/>
        <v/>
      </c>
      <c r="AB773" s="1" t="str">
        <f t="shared" si="179"/>
        <v/>
      </c>
      <c r="AC773" s="1" t="str">
        <f t="shared" si="180"/>
        <v>Gene:WDR19&amp;HGNC:18340&amp;OMIM:608151&amp;UserInfo:?Cranioectodermal dysplasia 4 ; ?Short-rib thoracic dysplasia 5 with or without polydactyly ; Nephronophthisis 13 ; Senior-Loken syndrome 8&amp;UserType:SyndrRetard;NonRetardButSyndr;</v>
      </c>
      <c r="AD773" s="1" t="str">
        <f t="shared" si="181"/>
        <v>SyndrRetard;NonRetardButSyndr;</v>
      </c>
    </row>
    <row r="774" spans="1:30" ht="12" customHeight="1" x14ac:dyDescent="0.2">
      <c r="A774" s="5" t="s">
        <v>2300</v>
      </c>
      <c r="B774" s="5"/>
      <c r="C774" s="5" t="s">
        <v>2301</v>
      </c>
      <c r="D774" s="6" t="str">
        <f t="shared" si="169"/>
        <v>Click HGNC</v>
      </c>
      <c r="E774" s="7">
        <v>300526</v>
      </c>
      <c r="F774" s="6" t="str">
        <f t="shared" si="168"/>
        <v>Click OMIM</v>
      </c>
      <c r="G774" s="7" t="s">
        <v>2302</v>
      </c>
      <c r="H774" s="5" t="s">
        <v>21</v>
      </c>
      <c r="I774" s="5"/>
      <c r="J774" s="5"/>
      <c r="K774" s="5" t="s">
        <v>22</v>
      </c>
      <c r="L774" s="5" t="s">
        <v>22</v>
      </c>
      <c r="M774" s="5" t="s">
        <v>22</v>
      </c>
      <c r="N774" s="5"/>
      <c r="O774" s="5"/>
      <c r="P774" s="5"/>
      <c r="Q774" s="5"/>
      <c r="R774" s="9" t="s">
        <v>22</v>
      </c>
      <c r="S774" s="1" t="str">
        <f t="shared" si="170"/>
        <v/>
      </c>
      <c r="T774" s="1" t="str">
        <f t="shared" si="171"/>
        <v/>
      </c>
      <c r="U774" s="1" t="str">
        <f t="shared" si="172"/>
        <v>NonSyndrRetard;</v>
      </c>
      <c r="V774" s="1" t="str">
        <f t="shared" si="173"/>
        <v>SyndrRetard;</v>
      </c>
      <c r="W774" s="1" t="str">
        <f t="shared" si="174"/>
        <v>RetardPlusCerebAbnorm;</v>
      </c>
      <c r="X774" s="1" t="str">
        <f t="shared" si="175"/>
        <v/>
      </c>
      <c r="Y774" s="1" t="str">
        <f t="shared" si="176"/>
        <v/>
      </c>
      <c r="Z774" s="1" t="str">
        <f t="shared" si="177"/>
        <v/>
      </c>
      <c r="AA774" s="1" t="str">
        <f t="shared" si="178"/>
        <v/>
      </c>
      <c r="AB774" s="1" t="str">
        <f t="shared" si="179"/>
        <v>Neuro;</v>
      </c>
      <c r="AC774" s="1" t="str">
        <f t="shared" si="180"/>
        <v>Gene:WDR45&amp;HGNC:28912&amp;OMIM:300526&amp;UserInfo:Neurodegeneration with brain iron accululation 5&amp;UserType:NonSyndrRetard;SyndrRetard;RetardPlusCerebAbnorm;Neuro;</v>
      </c>
      <c r="AD774" s="1" t="str">
        <f t="shared" si="181"/>
        <v>NonSyndrRetard;SyndrRetard;RetardPlusCerebAbnorm;Neuro;</v>
      </c>
    </row>
    <row r="775" spans="1:30" ht="12" customHeight="1" x14ac:dyDescent="0.2">
      <c r="A775" s="5" t="s">
        <v>2303</v>
      </c>
      <c r="B775" s="5"/>
      <c r="C775" s="5" t="s">
        <v>2304</v>
      </c>
      <c r="D775" s="6" t="str">
        <f t="shared" si="169"/>
        <v>Click HGNC</v>
      </c>
      <c r="E775" s="7">
        <v>613583</v>
      </c>
      <c r="F775" s="6" t="str">
        <f t="shared" si="168"/>
        <v>Click OMIM</v>
      </c>
      <c r="G775" s="7" t="s">
        <v>2305</v>
      </c>
      <c r="H775" s="5" t="s">
        <v>21</v>
      </c>
      <c r="I775" s="5"/>
      <c r="J775" s="5"/>
      <c r="K775" s="5"/>
      <c r="L775" s="5" t="s">
        <v>22</v>
      </c>
      <c r="M775" s="5" t="s">
        <v>22</v>
      </c>
      <c r="N775" s="5"/>
      <c r="O775" s="5"/>
      <c r="P775" s="5"/>
      <c r="Q775" s="5"/>
      <c r="R775" s="9"/>
      <c r="S775" s="1" t="str">
        <f t="shared" si="170"/>
        <v/>
      </c>
      <c r="T775" s="1" t="str">
        <f t="shared" si="171"/>
        <v/>
      </c>
      <c r="U775" s="1" t="str">
        <f t="shared" si="172"/>
        <v/>
      </c>
      <c r="V775" s="1" t="str">
        <f t="shared" si="173"/>
        <v>SyndrRetard;</v>
      </c>
      <c r="W775" s="1" t="str">
        <f t="shared" si="174"/>
        <v>RetardPlusCerebAbnorm;</v>
      </c>
      <c r="X775" s="1" t="str">
        <f t="shared" si="175"/>
        <v/>
      </c>
      <c r="Y775" s="1" t="str">
        <f t="shared" si="176"/>
        <v/>
      </c>
      <c r="Z775" s="1" t="str">
        <f t="shared" si="177"/>
        <v/>
      </c>
      <c r="AA775" s="1" t="str">
        <f t="shared" si="178"/>
        <v/>
      </c>
      <c r="AB775" s="1" t="str">
        <f t="shared" si="179"/>
        <v/>
      </c>
      <c r="AC775" s="1" t="str">
        <f t="shared" si="180"/>
        <v>Gene:WDR62&amp;HGNC:24502&amp;OMIM:613583&amp;UserInfo:Microcephaly 2, primary, autosomal recessive, with or without cortical malformations&amp;UserType:SyndrRetard;RetardPlusCerebAbnorm;</v>
      </c>
      <c r="AD775" s="1" t="str">
        <f t="shared" si="181"/>
        <v>SyndrRetard;RetardPlusCerebAbnorm;</v>
      </c>
    </row>
    <row r="776" spans="1:30" ht="12" customHeight="1" x14ac:dyDescent="0.2">
      <c r="A776" s="5" t="s">
        <v>2306</v>
      </c>
      <c r="B776" s="5"/>
      <c r="C776" s="5" t="s">
        <v>2307</v>
      </c>
      <c r="D776" s="6" t="str">
        <f t="shared" si="169"/>
        <v>Click HGNC</v>
      </c>
      <c r="E776" s="7">
        <v>616144</v>
      </c>
      <c r="F776" s="6" t="str">
        <f t="shared" si="168"/>
        <v>Click OMIM</v>
      </c>
      <c r="G776" s="7" t="s">
        <v>2308</v>
      </c>
      <c r="H776" s="5" t="s">
        <v>21</v>
      </c>
      <c r="I776" s="5"/>
      <c r="J776" s="5"/>
      <c r="K776" s="5"/>
      <c r="L776" s="5" t="s">
        <v>22</v>
      </c>
      <c r="M776" s="5" t="s">
        <v>22</v>
      </c>
      <c r="N776" s="5"/>
      <c r="O776" s="5"/>
      <c r="P776" s="5"/>
      <c r="Q776" s="5"/>
      <c r="R776" s="9"/>
      <c r="S776" s="1" t="str">
        <f t="shared" si="170"/>
        <v/>
      </c>
      <c r="T776" s="1" t="str">
        <f t="shared" si="171"/>
        <v/>
      </c>
      <c r="U776" s="1" t="str">
        <f t="shared" si="172"/>
        <v/>
      </c>
      <c r="V776" s="1" t="str">
        <f t="shared" si="173"/>
        <v>SyndrRetard;</v>
      </c>
      <c r="W776" s="1" t="str">
        <f t="shared" si="174"/>
        <v>RetardPlusCerebAbnorm;</v>
      </c>
      <c r="X776" s="1" t="str">
        <f t="shared" si="175"/>
        <v/>
      </c>
      <c r="Y776" s="1" t="str">
        <f t="shared" si="176"/>
        <v/>
      </c>
      <c r="Z776" s="1" t="str">
        <f t="shared" si="177"/>
        <v/>
      </c>
      <c r="AA776" s="1" t="str">
        <f t="shared" si="178"/>
        <v/>
      </c>
      <c r="AB776" s="1" t="str">
        <f t="shared" si="179"/>
        <v/>
      </c>
      <c r="AC776" s="1" t="str">
        <f t="shared" si="180"/>
        <v>Gene:WDR73&amp;HGNC:25928&amp;OMIM:616144&amp;UserInfo:Galloway-Mowat syndrome&amp;UserType:SyndrRetard;RetardPlusCerebAbnorm;</v>
      </c>
      <c r="AD776" s="1" t="str">
        <f t="shared" si="181"/>
        <v>SyndrRetard;RetardPlusCerebAbnorm;</v>
      </c>
    </row>
    <row r="777" spans="1:30" ht="12" customHeight="1" x14ac:dyDescent="0.2">
      <c r="A777" s="5" t="s">
        <v>2309</v>
      </c>
      <c r="B777" s="5"/>
      <c r="C777" s="5" t="s">
        <v>2310</v>
      </c>
      <c r="D777" s="6" t="str">
        <f t="shared" si="169"/>
        <v>Click HGNC</v>
      </c>
      <c r="E777" s="7">
        <v>614218</v>
      </c>
      <c r="F777" s="6" t="str">
        <f t="shared" si="168"/>
        <v>Click OMIM</v>
      </c>
      <c r="G777" s="7" t="s">
        <v>2311</v>
      </c>
      <c r="H777" s="5" t="s">
        <v>21</v>
      </c>
      <c r="I777" s="5"/>
      <c r="J777" s="5"/>
      <c r="K777" s="5"/>
      <c r="L777" s="5" t="s">
        <v>22</v>
      </c>
      <c r="M777" s="5" t="s">
        <v>22</v>
      </c>
      <c r="N777" s="5"/>
      <c r="O777" s="5"/>
      <c r="P777" s="5"/>
      <c r="Q777" s="5"/>
      <c r="R777" s="9" t="s">
        <v>22</v>
      </c>
      <c r="S777" s="1" t="str">
        <f t="shared" si="170"/>
        <v/>
      </c>
      <c r="T777" s="1" t="str">
        <f t="shared" si="171"/>
        <v/>
      </c>
      <c r="U777" s="1" t="str">
        <f t="shared" si="172"/>
        <v/>
      </c>
      <c r="V777" s="1" t="str">
        <f t="shared" si="173"/>
        <v>SyndrRetard;</v>
      </c>
      <c r="W777" s="1" t="str">
        <f t="shared" si="174"/>
        <v>RetardPlusCerebAbnorm;</v>
      </c>
      <c r="X777" s="1" t="str">
        <f t="shared" si="175"/>
        <v/>
      </c>
      <c r="Y777" s="1" t="str">
        <f t="shared" si="176"/>
        <v/>
      </c>
      <c r="Z777" s="1" t="str">
        <f t="shared" si="177"/>
        <v/>
      </c>
      <c r="AA777" s="1" t="str">
        <f t="shared" si="178"/>
        <v/>
      </c>
      <c r="AB777" s="1" t="str">
        <f t="shared" si="179"/>
        <v>Neuro;</v>
      </c>
      <c r="AC777" s="1" t="str">
        <f t="shared" si="180"/>
        <v>Gene:WDR81&amp;HGNC:26600&amp;OMIM:614218&amp;UserInfo:Cerebellar ataxia, mental retardation, and dysequilibrium syndrome 2&amp;UserType:SyndrRetard;RetardPlusCerebAbnorm;Neuro;</v>
      </c>
      <c r="AD777" s="1" t="str">
        <f t="shared" si="181"/>
        <v>SyndrRetard;RetardPlusCerebAbnorm;Neuro;</v>
      </c>
    </row>
    <row r="778" spans="1:30" ht="12" customHeight="1" x14ac:dyDescent="0.2">
      <c r="A778" s="5" t="s">
        <v>2312</v>
      </c>
      <c r="B778" s="5"/>
      <c r="C778" s="5" t="s">
        <v>2313</v>
      </c>
      <c r="D778" s="6" t="str">
        <f t="shared" si="169"/>
        <v>Click HGNC</v>
      </c>
      <c r="E778" s="7">
        <v>605131</v>
      </c>
      <c r="F778" s="6" t="str">
        <f t="shared" si="168"/>
        <v>Click OMIM</v>
      </c>
      <c r="G778" s="7" t="s">
        <v>2314</v>
      </c>
      <c r="H778" s="5" t="s">
        <v>21</v>
      </c>
      <c r="I778" s="5"/>
      <c r="J778" s="5"/>
      <c r="K778" s="5"/>
      <c r="L778" s="5" t="s">
        <v>22</v>
      </c>
      <c r="M778" s="5" t="s">
        <v>22</v>
      </c>
      <c r="N778" s="5"/>
      <c r="O778" s="5"/>
      <c r="P778" s="5"/>
      <c r="Q778" s="5"/>
      <c r="R778" s="9" t="s">
        <v>22</v>
      </c>
      <c r="S778" s="1" t="str">
        <f t="shared" si="170"/>
        <v/>
      </c>
      <c r="T778" s="1" t="str">
        <f t="shared" si="171"/>
        <v/>
      </c>
      <c r="U778" s="1" t="str">
        <f t="shared" si="172"/>
        <v/>
      </c>
      <c r="V778" s="1" t="str">
        <f t="shared" si="173"/>
        <v>SyndrRetard;</v>
      </c>
      <c r="W778" s="1" t="str">
        <f t="shared" si="174"/>
        <v>RetardPlusCerebAbnorm;</v>
      </c>
      <c r="X778" s="1" t="str">
        <f t="shared" si="175"/>
        <v/>
      </c>
      <c r="Y778" s="1" t="str">
        <f t="shared" si="176"/>
        <v/>
      </c>
      <c r="Z778" s="1" t="str">
        <f t="shared" si="177"/>
        <v/>
      </c>
      <c r="AA778" s="1" t="str">
        <f t="shared" si="178"/>
        <v/>
      </c>
      <c r="AB778" s="1" t="str">
        <f t="shared" si="179"/>
        <v>Neuro;</v>
      </c>
      <c r="AC778" s="1" t="str">
        <f t="shared" si="180"/>
        <v>Gene:WWOX&amp;HGNC:12799&amp;OMIM:605131&amp;UserInfo:Epileptic encephalopathy, early infantile, 28 ; Esophageal squamous cell carcinoma, somatic ; Spinocrebellar ataxia, autosomal recessive 12&amp;UserType:SyndrRetard;RetardPlusCerebAbnorm;Neuro;</v>
      </c>
      <c r="AD778" s="1" t="str">
        <f t="shared" si="181"/>
        <v>SyndrRetard;RetardPlusCerebAbnorm;Neuro;</v>
      </c>
    </row>
    <row r="779" spans="1:30" ht="12" customHeight="1" x14ac:dyDescent="0.2">
      <c r="A779" s="5" t="s">
        <v>2315</v>
      </c>
      <c r="B779" s="5"/>
      <c r="C779" s="5" t="s">
        <v>2316</v>
      </c>
      <c r="D779" s="6" t="str">
        <f t="shared" si="169"/>
        <v>Click HGNC</v>
      </c>
      <c r="E779" s="7">
        <v>611153</v>
      </c>
      <c r="F779" s="6" t="str">
        <f t="shared" si="168"/>
        <v>Click OMIM</v>
      </c>
      <c r="G779" s="7" t="s">
        <v>2317</v>
      </c>
      <c r="H779" s="5" t="s">
        <v>21</v>
      </c>
      <c r="I779" s="5"/>
      <c r="J779" s="5"/>
      <c r="K779" s="5"/>
      <c r="L779" s="5" t="s">
        <v>22</v>
      </c>
      <c r="M779" s="5"/>
      <c r="N779" s="5"/>
      <c r="O779" s="5"/>
      <c r="P779" s="5" t="s">
        <v>22</v>
      </c>
      <c r="Q779" s="5"/>
      <c r="R779" s="9"/>
      <c r="S779" s="1" t="str">
        <f t="shared" si="170"/>
        <v/>
      </c>
      <c r="T779" s="1" t="str">
        <f t="shared" si="171"/>
        <v/>
      </c>
      <c r="U779" s="1" t="str">
        <f t="shared" si="172"/>
        <v/>
      </c>
      <c r="V779" s="1" t="str">
        <f t="shared" si="173"/>
        <v>SyndrRetard;</v>
      </c>
      <c r="W779" s="1" t="str">
        <f t="shared" si="174"/>
        <v/>
      </c>
      <c r="X779" s="1" t="str">
        <f t="shared" si="175"/>
        <v/>
      </c>
      <c r="Y779" s="1" t="str">
        <f t="shared" si="176"/>
        <v/>
      </c>
      <c r="Z779" s="1" t="str">
        <f t="shared" si="177"/>
        <v>NonRetardButSyndr;</v>
      </c>
      <c r="AA779" s="1" t="str">
        <f t="shared" si="178"/>
        <v/>
      </c>
      <c r="AB779" s="1" t="str">
        <f t="shared" si="179"/>
        <v/>
      </c>
      <c r="AC779" s="1" t="str">
        <f t="shared" si="180"/>
        <v>Gene:XPA&amp;HGNC:12814&amp;OMIM:611153&amp;UserInfo:Xeroderma pigmentosum, group A&amp;UserType:SyndrRetard;NonRetardButSyndr;</v>
      </c>
      <c r="AD779" s="1" t="str">
        <f t="shared" si="181"/>
        <v>SyndrRetard;NonRetardButSyndr;</v>
      </c>
    </row>
    <row r="780" spans="1:30" ht="12" customHeight="1" x14ac:dyDescent="0.2">
      <c r="A780" s="5" t="s">
        <v>2318</v>
      </c>
      <c r="B780" s="5"/>
      <c r="C780" s="5" t="s">
        <v>2319</v>
      </c>
      <c r="D780" s="6" t="str">
        <f t="shared" si="169"/>
        <v>Click HGNC</v>
      </c>
      <c r="E780" s="7">
        <v>613553</v>
      </c>
      <c r="F780" s="6" t="str">
        <f t="shared" si="168"/>
        <v>Click OMIM</v>
      </c>
      <c r="G780" s="7" t="s">
        <v>2320</v>
      </c>
      <c r="H780" s="5" t="s">
        <v>21</v>
      </c>
      <c r="I780" s="5"/>
      <c r="J780" s="5"/>
      <c r="K780" s="5"/>
      <c r="L780" s="5" t="s">
        <v>22</v>
      </c>
      <c r="M780" s="5"/>
      <c r="N780" s="5"/>
      <c r="O780" s="5"/>
      <c r="P780" s="5" t="s">
        <v>22</v>
      </c>
      <c r="Q780" s="5"/>
      <c r="R780" s="9"/>
      <c r="S780" s="1" t="str">
        <f t="shared" si="170"/>
        <v/>
      </c>
      <c r="T780" s="1" t="str">
        <f t="shared" si="171"/>
        <v/>
      </c>
      <c r="U780" s="1" t="str">
        <f t="shared" si="172"/>
        <v/>
      </c>
      <c r="V780" s="1" t="str">
        <f t="shared" si="173"/>
        <v>SyndrRetard;</v>
      </c>
      <c r="W780" s="1" t="str">
        <f t="shared" si="174"/>
        <v/>
      </c>
      <c r="X780" s="1" t="str">
        <f t="shared" si="175"/>
        <v/>
      </c>
      <c r="Y780" s="1" t="str">
        <f t="shared" si="176"/>
        <v/>
      </c>
      <c r="Z780" s="1" t="str">
        <f t="shared" si="177"/>
        <v>NonRetardButSyndr;</v>
      </c>
      <c r="AA780" s="1" t="str">
        <f t="shared" si="178"/>
        <v/>
      </c>
      <c r="AB780" s="1" t="str">
        <f t="shared" si="179"/>
        <v/>
      </c>
      <c r="AC780" s="1" t="str">
        <f t="shared" si="180"/>
        <v>Gene:XPNPEP3&amp;HGNC:28052&amp;OMIM:613553&amp;UserInfo:Nephronophthisis-like nephropathy 1&amp;UserType:SyndrRetard;NonRetardButSyndr;</v>
      </c>
      <c r="AD780" s="1" t="str">
        <f t="shared" si="181"/>
        <v>SyndrRetard;NonRetardButSyndr;</v>
      </c>
    </row>
    <row r="781" spans="1:30" ht="12" customHeight="1" x14ac:dyDescent="0.2">
      <c r="A781" s="5" t="s">
        <v>2321</v>
      </c>
      <c r="B781" s="5"/>
      <c r="C781" s="5" t="s">
        <v>2322</v>
      </c>
      <c r="D781" s="6" t="str">
        <f t="shared" si="169"/>
        <v>Click HGNC</v>
      </c>
      <c r="E781" s="7">
        <v>608124</v>
      </c>
      <c r="F781" s="6" t="str">
        <f t="shared" si="168"/>
        <v>Click OMIM</v>
      </c>
      <c r="G781" s="7" t="s">
        <v>2323</v>
      </c>
      <c r="H781" s="5" t="s">
        <v>21</v>
      </c>
      <c r="I781" s="5"/>
      <c r="J781" s="5"/>
      <c r="K781" s="5"/>
      <c r="L781" s="5" t="s">
        <v>22</v>
      </c>
      <c r="M781" s="5"/>
      <c r="N781" s="5"/>
      <c r="O781" s="5"/>
      <c r="P781" s="5"/>
      <c r="Q781" s="5"/>
      <c r="R781" s="9"/>
      <c r="S781" s="1" t="str">
        <f t="shared" si="170"/>
        <v/>
      </c>
      <c r="T781" s="1" t="str">
        <f t="shared" si="171"/>
        <v/>
      </c>
      <c r="U781" s="1" t="str">
        <f t="shared" si="172"/>
        <v/>
      </c>
      <c r="V781" s="1" t="str">
        <f t="shared" si="173"/>
        <v>SyndrRetard;</v>
      </c>
      <c r="W781" s="1" t="str">
        <f t="shared" si="174"/>
        <v/>
      </c>
      <c r="X781" s="1" t="str">
        <f t="shared" si="175"/>
        <v/>
      </c>
      <c r="Y781" s="1" t="str">
        <f t="shared" si="176"/>
        <v/>
      </c>
      <c r="Z781" s="1" t="str">
        <f t="shared" si="177"/>
        <v/>
      </c>
      <c r="AA781" s="1" t="str">
        <f t="shared" si="178"/>
        <v/>
      </c>
      <c r="AB781" s="1" t="str">
        <f t="shared" si="179"/>
        <v/>
      </c>
      <c r="AC781" s="1" t="str">
        <f t="shared" si="180"/>
        <v>Gene:XYLT1&amp;HGNC:15516&amp;OMIM:608124&amp;UserInfo:Desbuquois dysplasia 2 ; Pseudoxanthoma elasticum, modifier of severity of&amp;UserType:SyndrRetard;</v>
      </c>
      <c r="AD781" s="1" t="str">
        <f t="shared" si="181"/>
        <v>SyndrRetard;</v>
      </c>
    </row>
    <row r="782" spans="1:30" ht="12" customHeight="1" x14ac:dyDescent="0.2">
      <c r="A782" s="5" t="s">
        <v>2324</v>
      </c>
      <c r="B782" s="5"/>
      <c r="C782" s="5" t="s">
        <v>2325</v>
      </c>
      <c r="D782" s="6" t="str">
        <f t="shared" si="169"/>
        <v>Click HGNC</v>
      </c>
      <c r="E782" s="7">
        <v>606608</v>
      </c>
      <c r="F782" s="6" t="str">
        <f t="shared" si="168"/>
        <v>Click OMIM</v>
      </c>
      <c r="G782" s="7" t="s">
        <v>2326</v>
      </c>
      <c r="H782" s="5" t="s">
        <v>21</v>
      </c>
      <c r="I782" s="5"/>
      <c r="J782" s="5"/>
      <c r="K782" s="5"/>
      <c r="L782" s="5" t="s">
        <v>22</v>
      </c>
      <c r="M782" s="5"/>
      <c r="N782" s="5"/>
      <c r="O782" s="5"/>
      <c r="P782" s="5" t="s">
        <v>22</v>
      </c>
      <c r="Q782" s="5"/>
      <c r="R782" s="9"/>
      <c r="S782" s="1" t="str">
        <f t="shared" si="170"/>
        <v/>
      </c>
      <c r="T782" s="1" t="str">
        <f t="shared" si="171"/>
        <v/>
      </c>
      <c r="U782" s="1" t="str">
        <f t="shared" si="172"/>
        <v/>
      </c>
      <c r="V782" s="1" t="str">
        <f t="shared" si="173"/>
        <v>SyndrRetard;</v>
      </c>
      <c r="W782" s="1" t="str">
        <f t="shared" si="174"/>
        <v/>
      </c>
      <c r="X782" s="1" t="str">
        <f t="shared" si="175"/>
        <v/>
      </c>
      <c r="Y782" s="1" t="str">
        <f t="shared" si="176"/>
        <v/>
      </c>
      <c r="Z782" s="1" t="str">
        <f t="shared" si="177"/>
        <v>NonRetardButSyndr;</v>
      </c>
      <c r="AA782" s="1" t="str">
        <f t="shared" si="178"/>
        <v/>
      </c>
      <c r="AB782" s="1" t="str">
        <f t="shared" si="179"/>
        <v/>
      </c>
      <c r="AC782" s="1" t="str">
        <f t="shared" si="180"/>
        <v>Gene:YAP1&amp;HGNC:16262&amp;OMIM:606608&amp;UserInfo:Coloboma, ocular ; Coloboma, ocular, with or without hearing impairment, cleft lip/palate, and/or mental retardation&amp;UserType:SyndrRetard;NonRetardButSyndr;</v>
      </c>
      <c r="AD782" s="1" t="str">
        <f t="shared" si="181"/>
        <v>SyndrRetard;NonRetardButSyndr;</v>
      </c>
    </row>
    <row r="783" spans="1:30" ht="12" customHeight="1" x14ac:dyDescent="0.2">
      <c r="A783" s="5" t="s">
        <v>2327</v>
      </c>
      <c r="B783" s="5"/>
      <c r="C783" s="5" t="s">
        <v>2328</v>
      </c>
      <c r="D783" s="6" t="str">
        <f t="shared" si="169"/>
        <v>Click HGNC</v>
      </c>
      <c r="E783" s="7">
        <v>605066</v>
      </c>
      <c r="F783" s="6" t="str">
        <f t="shared" si="168"/>
        <v>Click OMIM</v>
      </c>
      <c r="G783" s="7" t="s">
        <v>20</v>
      </c>
      <c r="H783" s="5" t="s">
        <v>21</v>
      </c>
      <c r="I783" s="5"/>
      <c r="J783" s="5"/>
      <c r="K783" s="5"/>
      <c r="L783" s="5"/>
      <c r="M783" s="5"/>
      <c r="N783" s="5"/>
      <c r="O783" s="5"/>
      <c r="P783" s="5"/>
      <c r="Q783" s="5"/>
      <c r="R783" s="9"/>
      <c r="S783" s="1" t="str">
        <f t="shared" si="170"/>
        <v/>
      </c>
      <c r="T783" s="1" t="str">
        <f t="shared" si="171"/>
        <v/>
      </c>
      <c r="U783" s="1" t="str">
        <f t="shared" si="172"/>
        <v/>
      </c>
      <c r="V783" s="1" t="str">
        <f t="shared" si="173"/>
        <v/>
      </c>
      <c r="W783" s="1" t="str">
        <f t="shared" si="174"/>
        <v/>
      </c>
      <c r="X783" s="1" t="str">
        <f t="shared" si="175"/>
        <v/>
      </c>
      <c r="Y783" s="1" t="str">
        <f t="shared" si="176"/>
        <v/>
      </c>
      <c r="Z783" s="1" t="str">
        <f t="shared" si="177"/>
        <v/>
      </c>
      <c r="AA783" s="1" t="str">
        <f t="shared" si="178"/>
        <v/>
      </c>
      <c r="AB783" s="1" t="str">
        <f t="shared" si="179"/>
        <v/>
      </c>
      <c r="AC783" s="1" t="str">
        <f t="shared" si="180"/>
        <v>Gene:YWHAE&amp;HGNC:12851&amp;OMIM:605066&amp;UserInfo:No OMIM phenotype&amp;UserType:</v>
      </c>
      <c r="AD783" s="1" t="str">
        <f t="shared" si="181"/>
        <v/>
      </c>
    </row>
    <row r="784" spans="1:30" ht="12" customHeight="1" x14ac:dyDescent="0.2">
      <c r="A784" s="5" t="s">
        <v>2329</v>
      </c>
      <c r="B784" s="5"/>
      <c r="C784" s="5" t="s">
        <v>2330</v>
      </c>
      <c r="D784" s="6" t="str">
        <f t="shared" si="169"/>
        <v>Click HGNC</v>
      </c>
      <c r="E784" s="7">
        <v>600013</v>
      </c>
      <c r="F784" s="6" t="str">
        <f t="shared" si="168"/>
        <v>Click OMIM</v>
      </c>
      <c r="G784" s="7" t="s">
        <v>20</v>
      </c>
      <c r="H784" s="5" t="s">
        <v>21</v>
      </c>
      <c r="I784" s="5"/>
      <c r="J784" s="5"/>
      <c r="K784" s="5"/>
      <c r="L784" s="5"/>
      <c r="M784" s="5"/>
      <c r="N784" s="5"/>
      <c r="O784" s="5"/>
      <c r="P784" s="5"/>
      <c r="Q784" s="5"/>
      <c r="R784" s="9"/>
      <c r="S784" s="1" t="str">
        <f t="shared" si="170"/>
        <v/>
      </c>
      <c r="T784" s="1" t="str">
        <f t="shared" si="171"/>
        <v/>
      </c>
      <c r="U784" s="1" t="str">
        <f t="shared" si="172"/>
        <v/>
      </c>
      <c r="V784" s="1" t="str">
        <f t="shared" si="173"/>
        <v/>
      </c>
      <c r="W784" s="1" t="str">
        <f t="shared" si="174"/>
        <v/>
      </c>
      <c r="X784" s="1" t="str">
        <f t="shared" si="175"/>
        <v/>
      </c>
      <c r="Y784" s="1" t="str">
        <f t="shared" si="176"/>
        <v/>
      </c>
      <c r="Z784" s="1" t="str">
        <f t="shared" si="177"/>
        <v/>
      </c>
      <c r="AA784" s="1" t="str">
        <f t="shared" si="178"/>
        <v/>
      </c>
      <c r="AB784" s="1" t="str">
        <f t="shared" si="179"/>
        <v/>
      </c>
      <c r="AC784" s="1" t="str">
        <f t="shared" si="180"/>
        <v>Gene:YY1&amp;HGNC:12856&amp;OMIM:600013&amp;UserInfo:No OMIM phenotype&amp;UserType:</v>
      </c>
      <c r="AD784" s="1" t="str">
        <f t="shared" si="181"/>
        <v/>
      </c>
    </row>
    <row r="785" spans="1:30" ht="12" customHeight="1" x14ac:dyDescent="0.2">
      <c r="A785" s="5" t="s">
        <v>2331</v>
      </c>
      <c r="B785" s="5"/>
      <c r="C785" s="5" t="s">
        <v>2332</v>
      </c>
      <c r="D785" s="6" t="str">
        <f t="shared" si="169"/>
        <v>Click HGNC</v>
      </c>
      <c r="E785" s="7">
        <v>176797</v>
      </c>
      <c r="F785" s="6" t="str">
        <f t="shared" si="168"/>
        <v>Click OMIM</v>
      </c>
      <c r="G785" s="7" t="s">
        <v>2333</v>
      </c>
      <c r="H785" s="5" t="s">
        <v>21</v>
      </c>
      <c r="I785" s="5"/>
      <c r="J785" s="5"/>
      <c r="K785" s="5" t="s">
        <v>22</v>
      </c>
      <c r="L785" s="5"/>
      <c r="M785" s="5"/>
      <c r="N785" s="5"/>
      <c r="O785" s="5"/>
      <c r="P785" s="5"/>
      <c r="Q785" s="5"/>
      <c r="R785" s="9"/>
      <c r="S785" s="1" t="str">
        <f t="shared" si="170"/>
        <v/>
      </c>
      <c r="T785" s="1" t="str">
        <f t="shared" si="171"/>
        <v/>
      </c>
      <c r="U785" s="1" t="str">
        <f t="shared" si="172"/>
        <v>NonSyndrRetard;</v>
      </c>
      <c r="V785" s="1" t="str">
        <f t="shared" si="173"/>
        <v/>
      </c>
      <c r="W785" s="1" t="str">
        <f t="shared" si="174"/>
        <v/>
      </c>
      <c r="X785" s="1" t="str">
        <f t="shared" si="175"/>
        <v/>
      </c>
      <c r="Y785" s="1" t="str">
        <f t="shared" si="176"/>
        <v/>
      </c>
      <c r="Z785" s="1" t="str">
        <f t="shared" si="177"/>
        <v/>
      </c>
      <c r="AA785" s="1" t="str">
        <f t="shared" si="178"/>
        <v/>
      </c>
      <c r="AB785" s="1" t="str">
        <f t="shared" si="179"/>
        <v/>
      </c>
      <c r="AC785" s="1" t="str">
        <f t="shared" si="180"/>
        <v>Gene:ZBTB16&amp;HGNC:12930&amp;OMIM:176797&amp;UserInfo:Leukemia, acute promyelocytic, PL2F/RARA type ; Skeletal defects, genital hypoplasia, and mental retardation&amp;UserType:NonSyndrRetard;</v>
      </c>
      <c r="AD785" s="1" t="str">
        <f t="shared" si="181"/>
        <v>NonSyndrRetard;</v>
      </c>
    </row>
    <row r="786" spans="1:30" ht="12" customHeight="1" x14ac:dyDescent="0.2">
      <c r="A786" s="5" t="s">
        <v>2334</v>
      </c>
      <c r="B786" s="5"/>
      <c r="C786" s="5" t="s">
        <v>2335</v>
      </c>
      <c r="D786" s="6" t="str">
        <f t="shared" si="169"/>
        <v>Click HGNC</v>
      </c>
      <c r="E786" s="7">
        <v>608433</v>
      </c>
      <c r="F786" s="6" t="str">
        <f t="shared" si="168"/>
        <v>Click OMIM</v>
      </c>
      <c r="G786" s="7" t="s">
        <v>2336</v>
      </c>
      <c r="H786" s="5" t="s">
        <v>21</v>
      </c>
      <c r="I786" s="5"/>
      <c r="J786" s="5"/>
      <c r="K786" s="5" t="s">
        <v>22</v>
      </c>
      <c r="L786" s="5" t="s">
        <v>22</v>
      </c>
      <c r="M786" s="5"/>
      <c r="N786" s="5"/>
      <c r="O786" s="5"/>
      <c r="P786" s="5"/>
      <c r="Q786" s="5"/>
      <c r="R786" s="9"/>
      <c r="S786" s="1" t="str">
        <f t="shared" si="170"/>
        <v/>
      </c>
      <c r="T786" s="1" t="str">
        <f t="shared" si="171"/>
        <v/>
      </c>
      <c r="U786" s="1" t="str">
        <f t="shared" si="172"/>
        <v>NonSyndrRetard;</v>
      </c>
      <c r="V786" s="1" t="str">
        <f t="shared" si="173"/>
        <v>SyndrRetard;</v>
      </c>
      <c r="W786" s="1" t="str">
        <f t="shared" si="174"/>
        <v/>
      </c>
      <c r="X786" s="1" t="str">
        <f t="shared" si="175"/>
        <v/>
      </c>
      <c r="Y786" s="1" t="str">
        <f t="shared" si="176"/>
        <v/>
      </c>
      <c r="Z786" s="1" t="str">
        <f t="shared" si="177"/>
        <v/>
      </c>
      <c r="AA786" s="1" t="str">
        <f t="shared" si="178"/>
        <v/>
      </c>
      <c r="AB786" s="1" t="str">
        <f t="shared" si="179"/>
        <v/>
      </c>
      <c r="AC786" s="1" t="str">
        <f t="shared" si="180"/>
        <v>Gene:ZBTB18&amp;HGNC:13030&amp;OMIM:608433&amp;UserInfo:?Mental retardation, autosomal dominant 22&amp;UserType:NonSyndrRetard;SyndrRetard;</v>
      </c>
      <c r="AD786" s="1" t="str">
        <f t="shared" si="181"/>
        <v>NonSyndrRetard;SyndrRetard;</v>
      </c>
    </row>
    <row r="787" spans="1:30" ht="12" customHeight="1" x14ac:dyDescent="0.2">
      <c r="A787" s="12" t="s">
        <v>2337</v>
      </c>
      <c r="B787" s="12"/>
      <c r="C787" s="5" t="s">
        <v>2338</v>
      </c>
      <c r="D787" s="6" t="str">
        <f t="shared" si="169"/>
        <v>Click HGNC</v>
      </c>
      <c r="E787" s="7">
        <v>300897</v>
      </c>
      <c r="F787" s="6" t="str">
        <f t="shared" si="168"/>
        <v>Click OMIM</v>
      </c>
      <c r="G787" s="7" t="s">
        <v>2339</v>
      </c>
      <c r="H787" s="5"/>
      <c r="I787" s="5"/>
      <c r="J787" s="5"/>
      <c r="K787" s="5"/>
      <c r="L787" s="5" t="s">
        <v>22</v>
      </c>
      <c r="M787" s="5" t="s">
        <v>22</v>
      </c>
      <c r="N787" s="5"/>
      <c r="O787" s="5"/>
      <c r="P787" s="5"/>
      <c r="Q787" s="5"/>
      <c r="R787" s="9"/>
      <c r="S787" s="1" t="str">
        <f t="shared" si="170"/>
        <v/>
      </c>
      <c r="T787" s="1" t="str">
        <f t="shared" si="171"/>
        <v/>
      </c>
      <c r="U787" s="1" t="str">
        <f t="shared" si="172"/>
        <v/>
      </c>
      <c r="V787" s="1" t="str">
        <f t="shared" si="173"/>
        <v>SyndrRetard;</v>
      </c>
      <c r="W787" s="1" t="str">
        <f t="shared" si="174"/>
        <v>RetardPlusCerebAbnorm;</v>
      </c>
      <c r="X787" s="1" t="str">
        <f t="shared" si="175"/>
        <v/>
      </c>
      <c r="Y787" s="1" t="str">
        <f t="shared" si="176"/>
        <v/>
      </c>
      <c r="Z787" s="1" t="str">
        <f t="shared" si="177"/>
        <v/>
      </c>
      <c r="AA787" s="1" t="str">
        <f t="shared" si="178"/>
        <v/>
      </c>
      <c r="AB787" s="1" t="str">
        <f t="shared" si="179"/>
        <v/>
      </c>
      <c r="AC787" s="1" t="str">
        <f t="shared" si="180"/>
        <v>Gene:ZC4H2&amp;HGNC:24931&amp;OMIM:300897&amp;UserInfo:Wieacker-Wolff syndrome&amp;UserType:SyndrRetard;RetardPlusCerebAbnorm;</v>
      </c>
      <c r="AD787" s="1" t="str">
        <f t="shared" si="181"/>
        <v>SyndrRetard;RetardPlusCerebAbnorm;</v>
      </c>
    </row>
    <row r="788" spans="1:30" ht="12" customHeight="1" x14ac:dyDescent="0.2">
      <c r="A788" s="5" t="s">
        <v>2340</v>
      </c>
      <c r="B788" s="5"/>
      <c r="C788" s="5" t="s">
        <v>2341</v>
      </c>
      <c r="D788" s="6" t="str">
        <f t="shared" si="169"/>
        <v>Click HGNC</v>
      </c>
      <c r="E788" s="7">
        <v>300576</v>
      </c>
      <c r="F788" s="6" t="str">
        <f t="shared" si="168"/>
        <v>Click OMIM</v>
      </c>
      <c r="G788" s="7" t="s">
        <v>2342</v>
      </c>
      <c r="H788" s="5" t="s">
        <v>21</v>
      </c>
      <c r="I788" s="5"/>
      <c r="J788" s="5"/>
      <c r="K788" s="5"/>
      <c r="L788" s="5" t="s">
        <v>22</v>
      </c>
      <c r="M788" s="5"/>
      <c r="N788" s="5"/>
      <c r="O788" s="5"/>
      <c r="P788" s="5"/>
      <c r="Q788" s="5"/>
      <c r="R788" s="9"/>
      <c r="S788" s="1" t="str">
        <f t="shared" si="170"/>
        <v/>
      </c>
      <c r="T788" s="1" t="str">
        <f t="shared" si="171"/>
        <v/>
      </c>
      <c r="U788" s="1" t="str">
        <f t="shared" si="172"/>
        <v/>
      </c>
      <c r="V788" s="1" t="str">
        <f t="shared" si="173"/>
        <v>SyndrRetard;</v>
      </c>
      <c r="W788" s="1" t="str">
        <f t="shared" si="174"/>
        <v/>
      </c>
      <c r="X788" s="1" t="str">
        <f t="shared" si="175"/>
        <v/>
      </c>
      <c r="Y788" s="1" t="str">
        <f t="shared" si="176"/>
        <v/>
      </c>
      <c r="Z788" s="1" t="str">
        <f t="shared" si="177"/>
        <v/>
      </c>
      <c r="AA788" s="1" t="str">
        <f t="shared" si="178"/>
        <v/>
      </c>
      <c r="AB788" s="1" t="str">
        <f t="shared" si="179"/>
        <v/>
      </c>
      <c r="AC788" s="1" t="str">
        <f t="shared" si="180"/>
        <v>Gene:ZDHHC15&amp;HGNC:20342&amp;OMIM:300576&amp;UserInfo:?Mental retardation, X-linked 91&amp;UserType:SyndrRetard;</v>
      </c>
      <c r="AD788" s="1" t="str">
        <f t="shared" si="181"/>
        <v>SyndrRetard;</v>
      </c>
    </row>
    <row r="789" spans="1:30" ht="12" customHeight="1" x14ac:dyDescent="0.2">
      <c r="A789" s="5" t="s">
        <v>2343</v>
      </c>
      <c r="B789" s="5"/>
      <c r="C789" s="5" t="s">
        <v>2344</v>
      </c>
      <c r="D789" s="6" t="str">
        <f t="shared" si="169"/>
        <v>Click HGNC</v>
      </c>
      <c r="E789" s="7">
        <v>300646</v>
      </c>
      <c r="F789" s="6" t="str">
        <f t="shared" si="168"/>
        <v>Click OMIM</v>
      </c>
      <c r="G789" s="7" t="s">
        <v>2345</v>
      </c>
      <c r="H789" s="5" t="s">
        <v>21</v>
      </c>
      <c r="I789" s="5"/>
      <c r="J789" s="5"/>
      <c r="K789" s="5" t="s">
        <v>22</v>
      </c>
      <c r="L789" s="5" t="s">
        <v>22</v>
      </c>
      <c r="M789" s="5"/>
      <c r="N789" s="5"/>
      <c r="O789" s="5"/>
      <c r="P789" s="5"/>
      <c r="Q789" s="5"/>
      <c r="R789" s="9"/>
      <c r="S789" s="1" t="str">
        <f t="shared" si="170"/>
        <v/>
      </c>
      <c r="T789" s="1" t="str">
        <f t="shared" si="171"/>
        <v/>
      </c>
      <c r="U789" s="1" t="str">
        <f t="shared" si="172"/>
        <v>NonSyndrRetard;</v>
      </c>
      <c r="V789" s="1" t="str">
        <f t="shared" si="173"/>
        <v>SyndrRetard;</v>
      </c>
      <c r="W789" s="1" t="str">
        <f t="shared" si="174"/>
        <v/>
      </c>
      <c r="X789" s="1" t="str">
        <f t="shared" si="175"/>
        <v/>
      </c>
      <c r="Y789" s="1" t="str">
        <f t="shared" si="176"/>
        <v/>
      </c>
      <c r="Z789" s="1" t="str">
        <f t="shared" si="177"/>
        <v/>
      </c>
      <c r="AA789" s="1" t="str">
        <f t="shared" si="178"/>
        <v/>
      </c>
      <c r="AB789" s="1" t="str">
        <f t="shared" si="179"/>
        <v/>
      </c>
      <c r="AC789" s="1" t="str">
        <f t="shared" si="180"/>
        <v>Gene:ZDHHC9&amp;HGNC:18475&amp;OMIM:300646&amp;UserInfo:Mental retardation, X-linked syndromic, Raymond type&amp;UserType:NonSyndrRetard;SyndrRetard;</v>
      </c>
      <c r="AD789" s="1" t="str">
        <f t="shared" si="181"/>
        <v>NonSyndrRetard;SyndrRetard;</v>
      </c>
    </row>
    <row r="790" spans="1:30" ht="12" customHeight="1" x14ac:dyDescent="0.2">
      <c r="A790" s="5" t="s">
        <v>2346</v>
      </c>
      <c r="B790" s="5"/>
      <c r="C790" s="5" t="s">
        <v>2347</v>
      </c>
      <c r="D790" s="6" t="str">
        <f t="shared" si="169"/>
        <v>Click HGNC</v>
      </c>
      <c r="E790" s="7">
        <v>605802</v>
      </c>
      <c r="F790" s="6" t="str">
        <f t="shared" si="168"/>
        <v>Click OMIM</v>
      </c>
      <c r="G790" s="7" t="s">
        <v>2348</v>
      </c>
      <c r="H790" s="5" t="s">
        <v>211</v>
      </c>
      <c r="I790" s="5"/>
      <c r="J790" s="5"/>
      <c r="K790" s="5"/>
      <c r="L790" s="5" t="s">
        <v>22</v>
      </c>
      <c r="M790" s="5"/>
      <c r="N790" s="5"/>
      <c r="O790" s="5"/>
      <c r="P790" s="5"/>
      <c r="Q790" s="5"/>
      <c r="R790" s="9"/>
      <c r="S790" s="1" t="str">
        <f t="shared" si="170"/>
        <v/>
      </c>
      <c r="T790" s="1" t="str">
        <f t="shared" si="171"/>
        <v/>
      </c>
      <c r="U790" s="1" t="str">
        <f t="shared" si="172"/>
        <v/>
      </c>
      <c r="V790" s="1" t="str">
        <f t="shared" si="173"/>
        <v>SyndrRetard;</v>
      </c>
      <c r="W790" s="1" t="str">
        <f t="shared" si="174"/>
        <v/>
      </c>
      <c r="X790" s="1" t="str">
        <f t="shared" si="175"/>
        <v/>
      </c>
      <c r="Y790" s="1" t="str">
        <f t="shared" si="176"/>
        <v/>
      </c>
      <c r="Z790" s="1" t="str">
        <f t="shared" si="177"/>
        <v/>
      </c>
      <c r="AA790" s="1" t="str">
        <f t="shared" si="178"/>
        <v/>
      </c>
      <c r="AB790" s="1" t="str">
        <f t="shared" si="179"/>
        <v/>
      </c>
      <c r="AC790" s="1" t="str">
        <f t="shared" si="180"/>
        <v>Gene:ZEB2&amp;HGNC:14881&amp;OMIM:605802&amp;UserInfo:Mowat-Wilson syndrome&amp;UserType:SyndrRetard;</v>
      </c>
      <c r="AD790" s="1" t="str">
        <f t="shared" si="181"/>
        <v>SyndrRetard;</v>
      </c>
    </row>
    <row r="791" spans="1:30" ht="12" customHeight="1" x14ac:dyDescent="0.2">
      <c r="A791" s="5" t="s">
        <v>2349</v>
      </c>
      <c r="B791" s="5"/>
      <c r="C791" s="5" t="s">
        <v>2350</v>
      </c>
      <c r="D791" s="6" t="str">
        <f t="shared" si="169"/>
        <v>Click HGNC</v>
      </c>
      <c r="E791" s="7">
        <v>612012</v>
      </c>
      <c r="F791" s="6" t="str">
        <f t="shared" si="168"/>
        <v>Click OMIM</v>
      </c>
      <c r="G791" s="7" t="s">
        <v>2351</v>
      </c>
      <c r="H791" s="5" t="s">
        <v>21</v>
      </c>
      <c r="I791" s="5"/>
      <c r="J791" s="5"/>
      <c r="K791" s="5"/>
      <c r="L791" s="5" t="s">
        <v>22</v>
      </c>
      <c r="M791" s="5"/>
      <c r="N791" s="5"/>
      <c r="O791" s="5"/>
      <c r="P791" s="5"/>
      <c r="Q791" s="5"/>
      <c r="R791" s="9" t="s">
        <v>22</v>
      </c>
      <c r="S791" s="1" t="str">
        <f t="shared" si="170"/>
        <v/>
      </c>
      <c r="T791" s="1" t="str">
        <f t="shared" si="171"/>
        <v/>
      </c>
      <c r="U791" s="1" t="str">
        <f t="shared" si="172"/>
        <v/>
      </c>
      <c r="V791" s="1" t="str">
        <f t="shared" si="173"/>
        <v>SyndrRetard;</v>
      </c>
      <c r="W791" s="1" t="str">
        <f t="shared" si="174"/>
        <v/>
      </c>
      <c r="X791" s="1" t="str">
        <f t="shared" si="175"/>
        <v/>
      </c>
      <c r="Y791" s="1" t="str">
        <f t="shared" si="176"/>
        <v/>
      </c>
      <c r="Z791" s="1" t="str">
        <f t="shared" si="177"/>
        <v/>
      </c>
      <c r="AA791" s="1" t="str">
        <f t="shared" si="178"/>
        <v/>
      </c>
      <c r="AB791" s="1" t="str">
        <f t="shared" si="179"/>
        <v>Neuro;</v>
      </c>
      <c r="AC791" s="1" t="str">
        <f t="shared" si="180"/>
        <v>Gene:ZFYVE26&amp;HGNC:20761&amp;OMIM:612012&amp;UserInfo:Spastic paraplegia 15, autosomal recessive&amp;UserType:SyndrRetard;Neuro;</v>
      </c>
      <c r="AD791" s="1" t="str">
        <f t="shared" si="181"/>
        <v>SyndrRetard;Neuro;</v>
      </c>
    </row>
    <row r="792" spans="1:30" ht="12" customHeight="1" x14ac:dyDescent="0.2">
      <c r="A792" s="5" t="s">
        <v>2352</v>
      </c>
      <c r="B792" s="5"/>
      <c r="C792" s="5" t="s">
        <v>2353</v>
      </c>
      <c r="D792" s="6" t="str">
        <f t="shared" si="169"/>
        <v>Click HGNC</v>
      </c>
      <c r="E792" s="7">
        <v>603073</v>
      </c>
      <c r="F792" s="6" t="str">
        <f t="shared" si="168"/>
        <v>Click OMIM</v>
      </c>
      <c r="G792" s="7" t="s">
        <v>2354</v>
      </c>
      <c r="H792" s="5" t="s">
        <v>21</v>
      </c>
      <c r="I792" s="5"/>
      <c r="J792" s="5"/>
      <c r="K792" s="5"/>
      <c r="L792" s="5"/>
      <c r="M792" s="5" t="s">
        <v>22</v>
      </c>
      <c r="N792" s="5"/>
      <c r="O792" s="5"/>
      <c r="P792" s="5"/>
      <c r="Q792" s="5"/>
      <c r="R792" s="9"/>
      <c r="S792" s="1" t="str">
        <f t="shared" si="170"/>
        <v/>
      </c>
      <c r="T792" s="1" t="str">
        <f t="shared" si="171"/>
        <v/>
      </c>
      <c r="U792" s="1" t="str">
        <f t="shared" si="172"/>
        <v/>
      </c>
      <c r="V792" s="1" t="str">
        <f t="shared" si="173"/>
        <v/>
      </c>
      <c r="W792" s="1" t="str">
        <f t="shared" si="174"/>
        <v>RetardPlusCerebAbnorm;</v>
      </c>
      <c r="X792" s="1" t="str">
        <f t="shared" si="175"/>
        <v/>
      </c>
      <c r="Y792" s="1" t="str">
        <f t="shared" si="176"/>
        <v/>
      </c>
      <c r="Z792" s="1" t="str">
        <f t="shared" si="177"/>
        <v/>
      </c>
      <c r="AA792" s="1" t="str">
        <f t="shared" si="178"/>
        <v/>
      </c>
      <c r="AB792" s="1" t="str">
        <f t="shared" si="179"/>
        <v/>
      </c>
      <c r="AC792" s="1" t="str">
        <f t="shared" si="180"/>
        <v>Gene:ZIC2&amp;HGNC:12873&amp;OMIM:603073&amp;UserInfo:Holoprosencephaly 5&amp;UserType:RetardPlusCerebAbnorm;</v>
      </c>
      <c r="AD792" s="1" t="str">
        <f t="shared" si="181"/>
        <v>RetardPlusCerebAbnorm;</v>
      </c>
    </row>
    <row r="793" spans="1:30" ht="12" customHeight="1" x14ac:dyDescent="0.2">
      <c r="A793" s="5" t="s">
        <v>2355</v>
      </c>
      <c r="B793" s="5"/>
      <c r="C793" s="5" t="s">
        <v>2356</v>
      </c>
      <c r="D793" s="6" t="str">
        <f t="shared" si="169"/>
        <v>Click HGNC</v>
      </c>
      <c r="E793" s="7">
        <v>606480</v>
      </c>
      <c r="F793" s="6" t="str">
        <f t="shared" si="168"/>
        <v>Click OMIM</v>
      </c>
      <c r="G793" s="7" t="s">
        <v>2357</v>
      </c>
      <c r="H793" s="5"/>
      <c r="I793" s="5"/>
      <c r="J793" s="5"/>
      <c r="K793" s="5"/>
      <c r="L793" s="5" t="s">
        <v>22</v>
      </c>
      <c r="M793" s="5"/>
      <c r="N793" s="5"/>
      <c r="O793" s="5"/>
      <c r="P793" s="5" t="s">
        <v>22</v>
      </c>
      <c r="Q793" s="5"/>
      <c r="R793" s="9"/>
      <c r="S793" s="1" t="str">
        <f t="shared" si="170"/>
        <v/>
      </c>
      <c r="T793" s="1" t="str">
        <f t="shared" si="171"/>
        <v/>
      </c>
      <c r="U793" s="1" t="str">
        <f t="shared" si="172"/>
        <v/>
      </c>
      <c r="V793" s="1" t="str">
        <f t="shared" si="173"/>
        <v>SyndrRetard;</v>
      </c>
      <c r="W793" s="1" t="str">
        <f t="shared" si="174"/>
        <v/>
      </c>
      <c r="X793" s="1" t="str">
        <f t="shared" si="175"/>
        <v/>
      </c>
      <c r="Y793" s="1" t="str">
        <f t="shared" si="176"/>
        <v/>
      </c>
      <c r="Z793" s="1" t="str">
        <f t="shared" si="177"/>
        <v>NonRetardButSyndr;</v>
      </c>
      <c r="AA793" s="1" t="str">
        <f t="shared" si="178"/>
        <v/>
      </c>
      <c r="AB793" s="1" t="str">
        <f t="shared" si="179"/>
        <v/>
      </c>
      <c r="AC793" s="1" t="str">
        <f t="shared" si="180"/>
        <v>Gene:ZMPSTE24&amp;HGNC:12877&amp;OMIM:606480&amp;UserInfo:Mandibuloacral dysplasia with type B lipodystrophy ; Restrictive dermopathy, lethal&amp;UserType:SyndrRetard;NonRetardButSyndr;</v>
      </c>
      <c r="AD793" s="1" t="str">
        <f t="shared" si="181"/>
        <v>SyndrRetard;NonRetardButSyndr;</v>
      </c>
    </row>
    <row r="794" spans="1:30" ht="12" customHeight="1" x14ac:dyDescent="0.2">
      <c r="A794" s="5" t="s">
        <v>2358</v>
      </c>
      <c r="B794" s="5"/>
      <c r="C794" s="5" t="s">
        <v>2359</v>
      </c>
      <c r="D794" s="6" t="str">
        <f t="shared" si="169"/>
        <v>Click HGNC</v>
      </c>
      <c r="E794" s="7">
        <v>608668</v>
      </c>
      <c r="F794" s="6" t="str">
        <f t="shared" si="168"/>
        <v>Click OMIM</v>
      </c>
      <c r="G794" s="7" t="s">
        <v>2360</v>
      </c>
      <c r="H794" s="5" t="s">
        <v>283</v>
      </c>
      <c r="I794" s="5"/>
      <c r="J794" s="5"/>
      <c r="K794" s="5" t="s">
        <v>22</v>
      </c>
      <c r="L794" s="5" t="s">
        <v>22</v>
      </c>
      <c r="M794" s="5"/>
      <c r="N794" s="5"/>
      <c r="O794" s="5"/>
      <c r="P794" s="5"/>
      <c r="Q794" s="5"/>
      <c r="R794" s="9"/>
      <c r="S794" s="1" t="str">
        <f t="shared" si="170"/>
        <v/>
      </c>
      <c r="T794" s="1" t="str">
        <f t="shared" si="171"/>
        <v/>
      </c>
      <c r="U794" s="1" t="str">
        <f t="shared" si="172"/>
        <v>NonSyndrRetard;</v>
      </c>
      <c r="V794" s="1" t="str">
        <f t="shared" si="173"/>
        <v>SyndrRetard;</v>
      </c>
      <c r="W794" s="1" t="str">
        <f t="shared" si="174"/>
        <v/>
      </c>
      <c r="X794" s="1" t="str">
        <f t="shared" si="175"/>
        <v/>
      </c>
      <c r="Y794" s="1" t="str">
        <f t="shared" si="176"/>
        <v/>
      </c>
      <c r="Z794" s="1" t="str">
        <f t="shared" si="177"/>
        <v/>
      </c>
      <c r="AA794" s="1" t="str">
        <f t="shared" si="178"/>
        <v/>
      </c>
      <c r="AB794" s="1" t="str">
        <f t="shared" si="179"/>
        <v/>
      </c>
      <c r="AC794" s="1" t="str">
        <f t="shared" si="180"/>
        <v>Gene:ZMYND11&amp;HGNC:16966&amp;OMIM:608668&amp;UserInfo:Mental retardation, autosomal dominant 30&amp;UserType:NonSyndrRetard;SyndrRetard;</v>
      </c>
      <c r="AD794" s="1" t="str">
        <f t="shared" si="181"/>
        <v>NonSyndrRetard;SyndrRetard;</v>
      </c>
    </row>
    <row r="795" spans="1:30" ht="12" customHeight="1" x14ac:dyDescent="0.2">
      <c r="A795" s="5" t="s">
        <v>2361</v>
      </c>
      <c r="B795" s="5"/>
      <c r="C795" s="5" t="s">
        <v>2362</v>
      </c>
      <c r="D795" s="6" t="str">
        <f t="shared" si="169"/>
        <v>Click HGNC</v>
      </c>
      <c r="E795" s="7">
        <v>616213</v>
      </c>
      <c r="F795" s="6" t="str">
        <f t="shared" si="168"/>
        <v>Click OMIM</v>
      </c>
      <c r="G795" s="7" t="s">
        <v>20</v>
      </c>
      <c r="H795" s="5" t="s">
        <v>21</v>
      </c>
      <c r="I795" s="5"/>
      <c r="J795" s="5"/>
      <c r="K795" s="5"/>
      <c r="L795" s="5"/>
      <c r="M795" s="5"/>
      <c r="N795" s="5"/>
      <c r="O795" s="5"/>
      <c r="P795" s="5"/>
      <c r="Q795" s="5"/>
      <c r="R795" s="9"/>
      <c r="S795" s="1" t="str">
        <f t="shared" si="170"/>
        <v/>
      </c>
      <c r="T795" s="1" t="str">
        <f t="shared" si="171"/>
        <v/>
      </c>
      <c r="U795" s="1" t="str">
        <f t="shared" si="172"/>
        <v/>
      </c>
      <c r="V795" s="1" t="str">
        <f t="shared" si="173"/>
        <v/>
      </c>
      <c r="W795" s="1" t="str">
        <f t="shared" si="174"/>
        <v/>
      </c>
      <c r="X795" s="1" t="str">
        <f t="shared" si="175"/>
        <v/>
      </c>
      <c r="Y795" s="1" t="str">
        <f t="shared" si="176"/>
        <v/>
      </c>
      <c r="Z795" s="1" t="str">
        <f t="shared" si="177"/>
        <v/>
      </c>
      <c r="AA795" s="1" t="str">
        <f t="shared" si="178"/>
        <v/>
      </c>
      <c r="AB795" s="1" t="str">
        <f t="shared" si="179"/>
        <v/>
      </c>
      <c r="AC795" s="1" t="str">
        <f t="shared" si="180"/>
        <v>Gene:ZNF292&amp;HGNC:18410&amp;OMIM:616213&amp;UserInfo:No OMIM phenotype&amp;UserType:</v>
      </c>
      <c r="AD795" s="1" t="str">
        <f t="shared" si="181"/>
        <v/>
      </c>
    </row>
    <row r="796" spans="1:30" ht="12" customHeight="1" x14ac:dyDescent="0.2">
      <c r="A796" s="5" t="s">
        <v>2363</v>
      </c>
      <c r="B796" s="5"/>
      <c r="C796" s="5" t="s">
        <v>2364</v>
      </c>
      <c r="D796" s="6" t="str">
        <f t="shared" si="169"/>
        <v>Click HGNC</v>
      </c>
      <c r="E796" s="7">
        <v>610827</v>
      </c>
      <c r="F796" s="6" t="str">
        <f t="shared" si="168"/>
        <v>Click OMIM</v>
      </c>
      <c r="G796" s="7" t="s">
        <v>2365</v>
      </c>
      <c r="H796" s="5"/>
      <c r="I796" s="5"/>
      <c r="J796" s="5"/>
      <c r="K796" s="5"/>
      <c r="L796" s="5" t="s">
        <v>22</v>
      </c>
      <c r="M796" s="5" t="s">
        <v>22</v>
      </c>
      <c r="N796" s="5"/>
      <c r="O796" s="5"/>
      <c r="P796" s="5"/>
      <c r="Q796" s="5"/>
      <c r="R796" s="9"/>
      <c r="S796" s="1" t="str">
        <f t="shared" si="170"/>
        <v/>
      </c>
      <c r="T796" s="1" t="str">
        <f t="shared" si="171"/>
        <v/>
      </c>
      <c r="U796" s="1" t="str">
        <f t="shared" si="172"/>
        <v/>
      </c>
      <c r="V796" s="1" t="str">
        <f t="shared" si="173"/>
        <v>SyndrRetard;</v>
      </c>
      <c r="W796" s="1" t="str">
        <f t="shared" si="174"/>
        <v>RetardPlusCerebAbnorm;</v>
      </c>
      <c r="X796" s="1" t="str">
        <f t="shared" si="175"/>
        <v/>
      </c>
      <c r="Y796" s="1" t="str">
        <f t="shared" si="176"/>
        <v/>
      </c>
      <c r="Z796" s="1" t="str">
        <f t="shared" si="177"/>
        <v/>
      </c>
      <c r="AA796" s="1" t="str">
        <f t="shared" si="178"/>
        <v/>
      </c>
      <c r="AB796" s="1" t="str">
        <f t="shared" si="179"/>
        <v/>
      </c>
      <c r="AC796" s="1" t="str">
        <f t="shared" si="180"/>
        <v>Gene:ZNF335&amp;HGNC:15807&amp;OMIM:610827&amp;UserInfo:?Microcephaly 10, primary, autosomal recessive&amp;UserType:SyndrRetard;RetardPlusCerebAbnorm;</v>
      </c>
      <c r="AD796" s="1" t="str">
        <f t="shared" si="181"/>
        <v>SyndrRetard;RetardPlusCerebAbnorm;</v>
      </c>
    </row>
    <row r="797" spans="1:30" ht="12" customHeight="1" x14ac:dyDescent="0.2">
      <c r="A797" s="5" t="s">
        <v>2366</v>
      </c>
      <c r="B797" s="5"/>
      <c r="C797" s="5" t="s">
        <v>2367</v>
      </c>
      <c r="D797" s="6" t="str">
        <f t="shared" si="169"/>
        <v>Click HGNC</v>
      </c>
      <c r="E797" s="7">
        <v>314995</v>
      </c>
      <c r="F797" s="6" t="str">
        <f t="shared" si="168"/>
        <v>Click OMIM</v>
      </c>
      <c r="G797" s="7" t="s">
        <v>20</v>
      </c>
      <c r="H797" s="5" t="s">
        <v>21</v>
      </c>
      <c r="I797" s="5"/>
      <c r="J797" s="5"/>
      <c r="K797" s="5" t="s">
        <v>22</v>
      </c>
      <c r="L797" s="5"/>
      <c r="M797" s="5"/>
      <c r="N797" s="5"/>
      <c r="O797" s="5"/>
      <c r="P797" s="5"/>
      <c r="Q797" s="5"/>
      <c r="R797" s="9"/>
      <c r="S797" s="1" t="str">
        <f t="shared" si="170"/>
        <v/>
      </c>
      <c r="T797" s="1" t="str">
        <f t="shared" si="171"/>
        <v/>
      </c>
      <c r="U797" s="1" t="str">
        <f t="shared" si="172"/>
        <v>NonSyndrRetard;</v>
      </c>
      <c r="V797" s="1" t="str">
        <f t="shared" si="173"/>
        <v/>
      </c>
      <c r="W797" s="1" t="str">
        <f t="shared" si="174"/>
        <v/>
      </c>
      <c r="X797" s="1" t="str">
        <f t="shared" si="175"/>
        <v/>
      </c>
      <c r="Y797" s="1" t="str">
        <f t="shared" si="176"/>
        <v/>
      </c>
      <c r="Z797" s="1" t="str">
        <f t="shared" si="177"/>
        <v/>
      </c>
      <c r="AA797" s="1" t="str">
        <f t="shared" si="178"/>
        <v/>
      </c>
      <c r="AB797" s="1" t="str">
        <f t="shared" si="179"/>
        <v/>
      </c>
      <c r="AC797" s="1" t="str">
        <f t="shared" si="180"/>
        <v>Gene:ZNF41&amp;HGNC:13107&amp;OMIM:314995&amp;UserInfo:No OMIM phenotype&amp;UserType:NonSyndrRetard;</v>
      </c>
      <c r="AD797" s="1" t="str">
        <f t="shared" si="181"/>
        <v>NonSyndrRetard;</v>
      </c>
    </row>
    <row r="798" spans="1:30" ht="12" customHeight="1" x14ac:dyDescent="0.2">
      <c r="A798" s="5" t="s">
        <v>2368</v>
      </c>
      <c r="B798" s="5"/>
      <c r="C798" s="5" t="s">
        <v>2369</v>
      </c>
      <c r="D798" s="6" t="str">
        <f t="shared" si="169"/>
        <v>Click HGNC</v>
      </c>
      <c r="E798" s="7">
        <v>613624</v>
      </c>
      <c r="F798" s="6" t="str">
        <f t="shared" si="168"/>
        <v>Click OMIM</v>
      </c>
      <c r="G798" s="7" t="s">
        <v>20</v>
      </c>
      <c r="H798" s="5" t="s">
        <v>21</v>
      </c>
      <c r="I798" s="5"/>
      <c r="J798" s="5"/>
      <c r="K798" s="5"/>
      <c r="L798" s="5" t="s">
        <v>22</v>
      </c>
      <c r="M798" s="5"/>
      <c r="N798" s="5"/>
      <c r="O798" s="5"/>
      <c r="P798" s="5"/>
      <c r="Q798" s="5"/>
      <c r="R798" s="9" t="s">
        <v>22</v>
      </c>
      <c r="S798" s="1" t="str">
        <f t="shared" si="170"/>
        <v/>
      </c>
      <c r="T798" s="1" t="str">
        <f t="shared" si="171"/>
        <v/>
      </c>
      <c r="U798" s="1" t="str">
        <f t="shared" si="172"/>
        <v/>
      </c>
      <c r="V798" s="1" t="str">
        <f t="shared" si="173"/>
        <v>SyndrRetard;</v>
      </c>
      <c r="W798" s="1" t="str">
        <f t="shared" si="174"/>
        <v/>
      </c>
      <c r="X798" s="1" t="str">
        <f t="shared" si="175"/>
        <v/>
      </c>
      <c r="Y798" s="1" t="str">
        <f t="shared" si="176"/>
        <v/>
      </c>
      <c r="Z798" s="1" t="str">
        <f t="shared" si="177"/>
        <v/>
      </c>
      <c r="AA798" s="1" t="str">
        <f t="shared" si="178"/>
        <v/>
      </c>
      <c r="AB798" s="1" t="str">
        <f t="shared" si="179"/>
        <v>Neuro;</v>
      </c>
      <c r="AC798" s="1" t="str">
        <f t="shared" si="180"/>
        <v>Gene:ZNF592&amp;HGNC:28986&amp;OMIM:613624&amp;UserInfo:No OMIM phenotype&amp;UserType:SyndrRetard;Neuro;</v>
      </c>
      <c r="AD798" s="1" t="str">
        <f t="shared" si="181"/>
        <v>SyndrRetard;Neuro;</v>
      </c>
    </row>
    <row r="799" spans="1:30" ht="12" customHeight="1" x14ac:dyDescent="0.2">
      <c r="A799" s="5" t="s">
        <v>2370</v>
      </c>
      <c r="B799" s="5"/>
      <c r="C799" s="5" t="s">
        <v>2371</v>
      </c>
      <c r="D799" s="6" t="str">
        <f t="shared" si="169"/>
        <v>Click HGNC</v>
      </c>
      <c r="E799" s="7">
        <v>300573</v>
      </c>
      <c r="F799" s="6" t="str">
        <f t="shared" si="168"/>
        <v>Click OMIM</v>
      </c>
      <c r="G799" s="7" t="s">
        <v>20</v>
      </c>
      <c r="H799" s="5" t="s">
        <v>21</v>
      </c>
      <c r="I799" s="5"/>
      <c r="J799" s="5"/>
      <c r="K799" s="5" t="s">
        <v>22</v>
      </c>
      <c r="L799" s="5"/>
      <c r="M799" s="5"/>
      <c r="N799" s="5"/>
      <c r="O799" s="5"/>
      <c r="P799" s="5"/>
      <c r="Q799" s="5"/>
      <c r="R799" s="9"/>
      <c r="S799" s="1" t="str">
        <f t="shared" si="170"/>
        <v/>
      </c>
      <c r="T799" s="1" t="str">
        <f t="shared" si="171"/>
        <v/>
      </c>
      <c r="U799" s="1" t="str">
        <f t="shared" si="172"/>
        <v>NonSyndrRetard;</v>
      </c>
      <c r="V799" s="1" t="str">
        <f t="shared" si="173"/>
        <v/>
      </c>
      <c r="W799" s="1" t="str">
        <f t="shared" si="174"/>
        <v/>
      </c>
      <c r="X799" s="1" t="str">
        <f t="shared" si="175"/>
        <v/>
      </c>
      <c r="Y799" s="1" t="str">
        <f t="shared" si="176"/>
        <v/>
      </c>
      <c r="Z799" s="1" t="str">
        <f t="shared" si="177"/>
        <v/>
      </c>
      <c r="AA799" s="1" t="str">
        <f t="shared" si="178"/>
        <v/>
      </c>
      <c r="AB799" s="1" t="str">
        <f t="shared" si="179"/>
        <v/>
      </c>
      <c r="AC799" s="1" t="str">
        <f t="shared" si="180"/>
        <v>Gene:ZNF674&amp;HGNC:17625&amp;OMIM:300573&amp;UserInfo:No OMIM phenotype&amp;UserType:NonSyndrRetard;</v>
      </c>
      <c r="AD799" s="1" t="str">
        <f t="shared" si="181"/>
        <v>NonSyndrRetard;</v>
      </c>
    </row>
    <row r="800" spans="1:30" ht="12" customHeight="1" x14ac:dyDescent="0.2">
      <c r="A800" s="5" t="s">
        <v>2372</v>
      </c>
      <c r="B800" s="5"/>
      <c r="C800" s="5" t="s">
        <v>2373</v>
      </c>
      <c r="D800" s="6" t="str">
        <f t="shared" si="169"/>
        <v>Click HGNC</v>
      </c>
      <c r="E800" s="7">
        <v>314990</v>
      </c>
      <c r="F800" s="6" t="str">
        <f t="shared" si="168"/>
        <v>Click OMIM</v>
      </c>
      <c r="G800" s="7" t="s">
        <v>2374</v>
      </c>
      <c r="H800" s="5" t="s">
        <v>21</v>
      </c>
      <c r="I800" s="5"/>
      <c r="J800" s="5"/>
      <c r="K800" s="5"/>
      <c r="L800" s="5"/>
      <c r="M800" s="5"/>
      <c r="N800" s="5"/>
      <c r="O800" s="5"/>
      <c r="P800" s="5"/>
      <c r="Q800" s="5"/>
      <c r="R800" s="9"/>
      <c r="S800" s="1" t="str">
        <f t="shared" si="170"/>
        <v/>
      </c>
      <c r="T800" s="1" t="str">
        <f t="shared" si="171"/>
        <v/>
      </c>
      <c r="U800" s="1" t="str">
        <f t="shared" si="172"/>
        <v/>
      </c>
      <c r="V800" s="1" t="str">
        <f t="shared" si="173"/>
        <v/>
      </c>
      <c r="W800" s="1" t="str">
        <f t="shared" si="174"/>
        <v/>
      </c>
      <c r="X800" s="1" t="str">
        <f t="shared" si="175"/>
        <v/>
      </c>
      <c r="Y800" s="1" t="str">
        <f t="shared" si="176"/>
        <v/>
      </c>
      <c r="Z800" s="1" t="str">
        <f t="shared" si="177"/>
        <v/>
      </c>
      <c r="AA800" s="1" t="str">
        <f t="shared" si="178"/>
        <v/>
      </c>
      <c r="AB800" s="1" t="str">
        <f t="shared" si="179"/>
        <v/>
      </c>
      <c r="AC800" s="1" t="str">
        <f t="shared" si="180"/>
        <v>Gene:ZNF711&amp;HGNC:13128&amp;OMIM:314990&amp;UserInfo:Mental retardation, X-linked 97&amp;UserType:</v>
      </c>
      <c r="AD800" s="1" t="str">
        <f t="shared" si="181"/>
        <v/>
      </c>
    </row>
    <row r="801" spans="1:30" ht="12" customHeight="1" x14ac:dyDescent="0.2">
      <c r="A801" s="5" t="s">
        <v>2375</v>
      </c>
      <c r="B801" s="5"/>
      <c r="C801" s="5" t="s">
        <v>2376</v>
      </c>
      <c r="D801" s="6" t="str">
        <f t="shared" si="169"/>
        <v>Click HGNC</v>
      </c>
      <c r="E801" s="7">
        <v>314998</v>
      </c>
      <c r="F801" s="6" t="str">
        <f t="shared" si="168"/>
        <v>Click OMIM</v>
      </c>
      <c r="G801" s="7" t="s">
        <v>2377</v>
      </c>
      <c r="H801" s="5" t="s">
        <v>21</v>
      </c>
      <c r="I801" s="5"/>
      <c r="J801" s="5"/>
      <c r="K801" s="5" t="s">
        <v>22</v>
      </c>
      <c r="L801" s="5"/>
      <c r="M801" s="5"/>
      <c r="N801" s="5"/>
      <c r="O801" s="5"/>
      <c r="P801" s="5"/>
      <c r="Q801" s="5"/>
      <c r="R801" s="9"/>
      <c r="S801" s="1" t="str">
        <f t="shared" si="170"/>
        <v/>
      </c>
      <c r="T801" s="1" t="str">
        <f t="shared" si="171"/>
        <v/>
      </c>
      <c r="U801" s="1" t="str">
        <f t="shared" si="172"/>
        <v>NonSyndrRetard;</v>
      </c>
      <c r="V801" s="1" t="str">
        <f t="shared" si="173"/>
        <v/>
      </c>
      <c r="W801" s="1" t="str">
        <f t="shared" si="174"/>
        <v/>
      </c>
      <c r="X801" s="1" t="str">
        <f t="shared" si="175"/>
        <v/>
      </c>
      <c r="Y801" s="1" t="str">
        <f t="shared" si="176"/>
        <v/>
      </c>
      <c r="Z801" s="1" t="str">
        <f t="shared" si="177"/>
        <v/>
      </c>
      <c r="AA801" s="1" t="str">
        <f t="shared" si="178"/>
        <v/>
      </c>
      <c r="AB801" s="1" t="str">
        <f t="shared" si="179"/>
        <v/>
      </c>
      <c r="AC801" s="1" t="str">
        <f t="shared" si="180"/>
        <v>Gene:ZNF81&amp;HGNC:13156&amp;OMIM:314998&amp;UserInfo:Mental retardation, X-linked 45&amp;UserType:NonSyndrRetard;</v>
      </c>
      <c r="AD801" s="1" t="str">
        <f t="shared" si="181"/>
        <v>NonSyndrRetard;</v>
      </c>
    </row>
  </sheetData>
  <sheetProtection selectLockedCells="1" selectUnlockedCells="1"/>
  <printOptions gridLines="1"/>
  <pageMargins left="0.78749999999999998" right="0.78749999999999998" top="1.0631944444444446" bottom="1.0631944444444446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04"/>
  <sheetViews>
    <sheetView topLeftCell="A1410" workbookViewId="0">
      <selection activeCell="E20" sqref="E20"/>
    </sheetView>
  </sheetViews>
  <sheetFormatPr baseColWidth="10" defaultRowHeight="12.75" x14ac:dyDescent="0.2"/>
  <sheetData>
    <row r="1" spans="1:3" ht="15" x14ac:dyDescent="0.25">
      <c r="A1" s="15" t="s">
        <v>2378</v>
      </c>
      <c r="B1" t="str">
        <f>IF(RIGHT(A1,1)="a",LEFT(A1,LEN(A1)-6),"")</f>
        <v>A2ML1</v>
      </c>
      <c r="C1" t="str">
        <f>IF(B1="","",VLOOKUP(B1,'arf3'!$A$2:$A$801,1,FALSE))</f>
        <v>A2ML1</v>
      </c>
    </row>
    <row r="2" spans="1:3" ht="15" x14ac:dyDescent="0.25">
      <c r="A2" s="15" t="s">
        <v>2379</v>
      </c>
      <c r="B2" t="str">
        <f t="shared" ref="B2:B65" si="0">IF(RIGHT(A2,1)="a",LEFT(A2,LEN(A2)-6),"")</f>
        <v/>
      </c>
      <c r="C2" t="str">
        <f>IF(B2="","",VLOOKUP(B2,'arf3'!$A$2:$A$801,1,FALSE))</f>
        <v/>
      </c>
    </row>
    <row r="3" spans="1:3" ht="15" x14ac:dyDescent="0.25">
      <c r="A3" s="15" t="s">
        <v>2380</v>
      </c>
      <c r="B3" t="str">
        <f t="shared" si="0"/>
        <v/>
      </c>
      <c r="C3" t="str">
        <f>IF(B3="","",VLOOKUP(B3,'arf3'!$A$2:$A$801,1,FALSE))</f>
        <v/>
      </c>
    </row>
    <row r="4" spans="1:3" ht="15" x14ac:dyDescent="0.25">
      <c r="A4" s="15" t="s">
        <v>2381</v>
      </c>
      <c r="B4" t="str">
        <f t="shared" si="0"/>
        <v>ABCC9</v>
      </c>
      <c r="C4" t="str">
        <f>IF(B4="","",VLOOKUP(B4,'arf3'!$A$2:$A$801,1,FALSE))</f>
        <v>ABCC9</v>
      </c>
    </row>
    <row r="5" spans="1:3" ht="15" x14ac:dyDescent="0.25">
      <c r="A5" s="15" t="s">
        <v>2382</v>
      </c>
      <c r="B5" t="str">
        <f t="shared" si="0"/>
        <v/>
      </c>
      <c r="C5" t="str">
        <f>IF(B5="","",VLOOKUP(B5,'arf3'!$A$2:$A$801,1,FALSE))</f>
        <v/>
      </c>
    </row>
    <row r="6" spans="1:3" ht="15" x14ac:dyDescent="0.25">
      <c r="A6" s="15" t="s">
        <v>2383</v>
      </c>
      <c r="B6" t="str">
        <f t="shared" si="0"/>
        <v/>
      </c>
      <c r="C6" t="str">
        <f>IF(B6="","",VLOOKUP(B6,'arf3'!$A$2:$A$801,1,FALSE))</f>
        <v/>
      </c>
    </row>
    <row r="7" spans="1:3" ht="15" x14ac:dyDescent="0.25">
      <c r="A7" s="15" t="s">
        <v>2384</v>
      </c>
      <c r="B7" t="str">
        <f t="shared" si="0"/>
        <v>ABCD1</v>
      </c>
      <c r="C7" t="str">
        <f>IF(B7="","",VLOOKUP(B7,'arf3'!$A$2:$A$801,1,FALSE))</f>
        <v>ABCD1</v>
      </c>
    </row>
    <row r="8" spans="1:3" ht="15" x14ac:dyDescent="0.25">
      <c r="A8" s="15" t="s">
        <v>2385</v>
      </c>
      <c r="B8" t="str">
        <f t="shared" si="0"/>
        <v/>
      </c>
      <c r="C8" t="str">
        <f>IF(B8="","",VLOOKUP(B8,'arf3'!$A$2:$A$801,1,FALSE))</f>
        <v/>
      </c>
    </row>
    <row r="9" spans="1:3" ht="15" x14ac:dyDescent="0.25">
      <c r="A9" s="15" t="s">
        <v>2386</v>
      </c>
      <c r="B9" t="str">
        <f t="shared" si="0"/>
        <v/>
      </c>
      <c r="C9" t="str">
        <f>IF(B9="","",VLOOKUP(B9,'arf3'!$A$2:$A$801,1,FALSE))</f>
        <v/>
      </c>
    </row>
    <row r="10" spans="1:3" ht="15" x14ac:dyDescent="0.25">
      <c r="A10" s="15" t="s">
        <v>2387</v>
      </c>
      <c r="B10" t="str">
        <f t="shared" si="0"/>
        <v>ABCD4</v>
      </c>
      <c r="C10" t="str">
        <f>IF(B10="","",VLOOKUP(B10,'arf3'!$A$2:$A$801,1,FALSE))</f>
        <v>ABCD4</v>
      </c>
    </row>
    <row r="11" spans="1:3" ht="15" x14ac:dyDescent="0.25">
      <c r="A11" s="15" t="s">
        <v>2388</v>
      </c>
      <c r="B11" t="str">
        <f t="shared" si="0"/>
        <v/>
      </c>
      <c r="C11" t="str">
        <f>IF(B11="","",VLOOKUP(B11,'arf3'!$A$2:$A$801,1,FALSE))</f>
        <v/>
      </c>
    </row>
    <row r="12" spans="1:3" ht="15" x14ac:dyDescent="0.25">
      <c r="A12" s="15" t="s">
        <v>2389</v>
      </c>
      <c r="B12" t="str">
        <f t="shared" si="0"/>
        <v/>
      </c>
      <c r="C12" t="str">
        <f>IF(B12="","",VLOOKUP(B12,'arf3'!$A$2:$A$801,1,FALSE))</f>
        <v/>
      </c>
    </row>
    <row r="13" spans="1:3" ht="15" x14ac:dyDescent="0.25">
      <c r="A13" s="15" t="s">
        <v>2390</v>
      </c>
      <c r="B13" t="str">
        <f t="shared" si="0"/>
        <v>ABHD5</v>
      </c>
      <c r="C13" t="str">
        <f>IF(B13="","",VLOOKUP(B13,'arf3'!$A$2:$A$801,1,FALSE))</f>
        <v>ABHD5</v>
      </c>
    </row>
    <row r="14" spans="1:3" ht="15" x14ac:dyDescent="0.25">
      <c r="A14" s="15" t="s">
        <v>2391</v>
      </c>
      <c r="B14" t="str">
        <f t="shared" si="0"/>
        <v/>
      </c>
      <c r="C14" t="str">
        <f>IF(B14="","",VLOOKUP(B14,'arf3'!$A$2:$A$801,1,FALSE))</f>
        <v/>
      </c>
    </row>
    <row r="15" spans="1:3" ht="15" x14ac:dyDescent="0.25">
      <c r="A15" s="15" t="s">
        <v>2392</v>
      </c>
      <c r="B15" t="str">
        <f t="shared" si="0"/>
        <v/>
      </c>
      <c r="C15" t="str">
        <f>IF(B15="","",VLOOKUP(B15,'arf3'!$A$2:$A$801,1,FALSE))</f>
        <v/>
      </c>
    </row>
    <row r="16" spans="1:3" ht="15" x14ac:dyDescent="0.25">
      <c r="A16" s="15" t="s">
        <v>2393</v>
      </c>
      <c r="B16" t="str">
        <f t="shared" si="0"/>
        <v>ACAD9</v>
      </c>
      <c r="C16" t="str">
        <f>IF(B16="","",VLOOKUP(B16,'arf3'!$A$2:$A$801,1,FALSE))</f>
        <v>ACAD9</v>
      </c>
    </row>
    <row r="17" spans="1:3" ht="15" x14ac:dyDescent="0.25">
      <c r="A17" s="15" t="s">
        <v>2394</v>
      </c>
      <c r="B17" t="str">
        <f t="shared" si="0"/>
        <v/>
      </c>
      <c r="C17" t="str">
        <f>IF(B17="","",VLOOKUP(B17,'arf3'!$A$2:$A$801,1,FALSE))</f>
        <v/>
      </c>
    </row>
    <row r="18" spans="1:3" ht="15" x14ac:dyDescent="0.25">
      <c r="A18" s="15" t="s">
        <v>2395</v>
      </c>
      <c r="B18" t="str">
        <f t="shared" si="0"/>
        <v/>
      </c>
      <c r="C18" t="str">
        <f>IF(B18="","",VLOOKUP(B18,'arf3'!$A$2:$A$801,1,FALSE))</f>
        <v/>
      </c>
    </row>
    <row r="19" spans="1:3" ht="15" x14ac:dyDescent="0.25">
      <c r="A19" s="15" t="s">
        <v>2396</v>
      </c>
      <c r="B19" t="str">
        <f t="shared" si="0"/>
        <v>ACO2</v>
      </c>
      <c r="C19" t="str">
        <f>IF(B19="","",VLOOKUP(B19,'arf3'!$A$2:$A$801,1,FALSE))</f>
        <v>ACO2</v>
      </c>
    </row>
    <row r="20" spans="1:3" ht="15" x14ac:dyDescent="0.25">
      <c r="A20" s="15" t="s">
        <v>2397</v>
      </c>
      <c r="B20" t="str">
        <f t="shared" si="0"/>
        <v/>
      </c>
      <c r="C20" t="str">
        <f>IF(B20="","",VLOOKUP(B20,'arf3'!$A$2:$A$801,1,FALSE))</f>
        <v/>
      </c>
    </row>
    <row r="21" spans="1:3" ht="15" x14ac:dyDescent="0.25">
      <c r="A21" s="15" t="s">
        <v>2398</v>
      </c>
      <c r="B21" t="str">
        <f t="shared" si="0"/>
        <v/>
      </c>
      <c r="C21" t="str">
        <f>IF(B21="","",VLOOKUP(B21,'arf3'!$A$2:$A$801,1,FALSE))</f>
        <v/>
      </c>
    </row>
    <row r="22" spans="1:3" ht="15" x14ac:dyDescent="0.25">
      <c r="A22" s="15" t="s">
        <v>2399</v>
      </c>
      <c r="B22" t="str">
        <f t="shared" si="0"/>
        <v>ACOX1</v>
      </c>
      <c r="C22" t="str">
        <f>IF(B22="","",VLOOKUP(B22,'arf3'!$A$2:$A$801,1,FALSE))</f>
        <v>ACOX1</v>
      </c>
    </row>
    <row r="23" spans="1:3" ht="15" x14ac:dyDescent="0.25">
      <c r="A23" s="15" t="s">
        <v>2400</v>
      </c>
      <c r="B23" t="str">
        <f t="shared" si="0"/>
        <v/>
      </c>
      <c r="C23" t="str">
        <f>IF(B23="","",VLOOKUP(B23,'arf3'!$A$2:$A$801,1,FALSE))</f>
        <v/>
      </c>
    </row>
    <row r="24" spans="1:3" ht="15" x14ac:dyDescent="0.25">
      <c r="A24" s="15" t="s">
        <v>2401</v>
      </c>
      <c r="B24" t="str">
        <f t="shared" si="0"/>
        <v/>
      </c>
      <c r="C24" t="str">
        <f>IF(B24="","",VLOOKUP(B24,'arf3'!$A$2:$A$801,1,FALSE))</f>
        <v/>
      </c>
    </row>
    <row r="25" spans="1:3" ht="15" x14ac:dyDescent="0.25">
      <c r="A25" s="15" t="s">
        <v>2402</v>
      </c>
      <c r="B25" t="str">
        <f t="shared" si="0"/>
        <v>ACSF3</v>
      </c>
      <c r="C25" t="str">
        <f>IF(B25="","",VLOOKUP(B25,'arf3'!$A$2:$A$801,1,FALSE))</f>
        <v>ACSF3</v>
      </c>
    </row>
    <row r="26" spans="1:3" ht="15" x14ac:dyDescent="0.25">
      <c r="A26" s="15" t="s">
        <v>2403</v>
      </c>
      <c r="B26" t="str">
        <f t="shared" si="0"/>
        <v/>
      </c>
      <c r="C26" t="str">
        <f>IF(B26="","",VLOOKUP(B26,'arf3'!$A$2:$A$801,1,FALSE))</f>
        <v/>
      </c>
    </row>
    <row r="27" spans="1:3" ht="15" x14ac:dyDescent="0.25">
      <c r="A27" s="15" t="s">
        <v>2404</v>
      </c>
      <c r="B27" t="str">
        <f t="shared" si="0"/>
        <v/>
      </c>
      <c r="C27" t="str">
        <f>IF(B27="","",VLOOKUP(B27,'arf3'!$A$2:$A$801,1,FALSE))</f>
        <v/>
      </c>
    </row>
    <row r="28" spans="1:3" ht="15" x14ac:dyDescent="0.25">
      <c r="A28" s="15" t="s">
        <v>2405</v>
      </c>
      <c r="B28" t="str">
        <f t="shared" si="0"/>
        <v>ACSL4</v>
      </c>
      <c r="C28" t="str">
        <f>IF(B28="","",VLOOKUP(B28,'arf3'!$A$2:$A$801,1,FALSE))</f>
        <v>ACSL4</v>
      </c>
    </row>
    <row r="29" spans="1:3" ht="15" x14ac:dyDescent="0.25">
      <c r="A29" s="15" t="s">
        <v>2406</v>
      </c>
      <c r="B29" t="str">
        <f t="shared" si="0"/>
        <v/>
      </c>
      <c r="C29" t="str">
        <f>IF(B29="","",VLOOKUP(B29,'arf3'!$A$2:$A$801,1,FALSE))</f>
        <v/>
      </c>
    </row>
    <row r="30" spans="1:3" ht="15" x14ac:dyDescent="0.25">
      <c r="A30" s="15" t="s">
        <v>2407</v>
      </c>
      <c r="B30" t="str">
        <f t="shared" si="0"/>
        <v/>
      </c>
      <c r="C30" t="str">
        <f>IF(B30="","",VLOOKUP(B30,'arf3'!$A$2:$A$801,1,FALSE))</f>
        <v/>
      </c>
    </row>
    <row r="31" spans="1:3" ht="15" x14ac:dyDescent="0.25">
      <c r="A31" s="15" t="s">
        <v>2408</v>
      </c>
      <c r="B31" t="str">
        <f t="shared" si="0"/>
        <v>ACTB</v>
      </c>
      <c r="C31" t="str">
        <f>IF(B31="","",VLOOKUP(B31,'arf3'!$A$2:$A$801,1,FALSE))</f>
        <v>ACTB</v>
      </c>
    </row>
    <row r="32" spans="1:3" ht="15" x14ac:dyDescent="0.25">
      <c r="A32" s="15" t="s">
        <v>2409</v>
      </c>
      <c r="B32" t="str">
        <f t="shared" si="0"/>
        <v/>
      </c>
      <c r="C32" t="str">
        <f>IF(B32="","",VLOOKUP(B32,'arf3'!$A$2:$A$801,1,FALSE))</f>
        <v/>
      </c>
    </row>
    <row r="33" spans="1:3" ht="15" x14ac:dyDescent="0.25">
      <c r="A33" s="15" t="s">
        <v>2410</v>
      </c>
      <c r="B33" t="str">
        <f t="shared" si="0"/>
        <v/>
      </c>
      <c r="C33" t="str">
        <f>IF(B33="","",VLOOKUP(B33,'arf3'!$A$2:$A$801,1,FALSE))</f>
        <v/>
      </c>
    </row>
    <row r="34" spans="1:3" ht="15" x14ac:dyDescent="0.25">
      <c r="A34" s="15" t="s">
        <v>2411</v>
      </c>
      <c r="B34" t="str">
        <f t="shared" si="0"/>
        <v>ACTG1</v>
      </c>
      <c r="C34" t="str">
        <f>IF(B34="","",VLOOKUP(B34,'arf3'!$A$2:$A$801,1,FALSE))</f>
        <v>ACTG1</v>
      </c>
    </row>
    <row r="35" spans="1:3" ht="15" x14ac:dyDescent="0.25">
      <c r="A35" s="15" t="s">
        <v>2412</v>
      </c>
      <c r="B35" t="str">
        <f t="shared" si="0"/>
        <v/>
      </c>
      <c r="C35" t="str">
        <f>IF(B35="","",VLOOKUP(B35,'arf3'!$A$2:$A$801,1,FALSE))</f>
        <v/>
      </c>
    </row>
    <row r="36" spans="1:3" ht="15" x14ac:dyDescent="0.25">
      <c r="A36" s="15" t="s">
        <v>2413</v>
      </c>
      <c r="B36" t="str">
        <f t="shared" si="0"/>
        <v/>
      </c>
      <c r="C36" t="str">
        <f>IF(B36="","",VLOOKUP(B36,'arf3'!$A$2:$A$801,1,FALSE))</f>
        <v/>
      </c>
    </row>
    <row r="37" spans="1:3" ht="15" x14ac:dyDescent="0.25">
      <c r="A37" s="15" t="s">
        <v>2414</v>
      </c>
      <c r="B37" t="str">
        <f t="shared" si="0"/>
        <v>ACY1</v>
      </c>
      <c r="C37" t="str">
        <f>IF(B37="","",VLOOKUP(B37,'arf3'!$A$2:$A$801,1,FALSE))</f>
        <v>ACY1</v>
      </c>
    </row>
    <row r="38" spans="1:3" ht="15" x14ac:dyDescent="0.25">
      <c r="A38" s="15" t="s">
        <v>2415</v>
      </c>
      <c r="B38" t="str">
        <f t="shared" si="0"/>
        <v/>
      </c>
      <c r="C38" t="str">
        <f>IF(B38="","",VLOOKUP(B38,'arf3'!$A$2:$A$801,1,FALSE))</f>
        <v/>
      </c>
    </row>
    <row r="39" spans="1:3" ht="15" x14ac:dyDescent="0.25">
      <c r="A39" s="15" t="s">
        <v>2416</v>
      </c>
      <c r="B39" t="str">
        <f t="shared" si="0"/>
        <v/>
      </c>
      <c r="C39" t="str">
        <f>IF(B39="","",VLOOKUP(B39,'arf3'!$A$2:$A$801,1,FALSE))</f>
        <v/>
      </c>
    </row>
    <row r="40" spans="1:3" ht="15" x14ac:dyDescent="0.25">
      <c r="A40" s="15" t="s">
        <v>2417</v>
      </c>
      <c r="B40" t="str">
        <f t="shared" si="0"/>
        <v>ADAR</v>
      </c>
      <c r="C40" t="str">
        <f>IF(B40="","",VLOOKUP(B40,'arf3'!$A$2:$A$801,1,FALSE))</f>
        <v>ADAR</v>
      </c>
    </row>
    <row r="41" spans="1:3" ht="15" x14ac:dyDescent="0.25">
      <c r="A41" s="15" t="s">
        <v>2418</v>
      </c>
      <c r="B41" t="str">
        <f t="shared" si="0"/>
        <v/>
      </c>
      <c r="C41" t="str">
        <f>IF(B41="","",VLOOKUP(B41,'arf3'!$A$2:$A$801,1,FALSE))</f>
        <v/>
      </c>
    </row>
    <row r="42" spans="1:3" ht="15" x14ac:dyDescent="0.25">
      <c r="A42" s="15" t="s">
        <v>2419</v>
      </c>
      <c r="B42" t="str">
        <f t="shared" si="0"/>
        <v/>
      </c>
      <c r="C42" t="str">
        <f>IF(B42="","",VLOOKUP(B42,'arf3'!$A$2:$A$801,1,FALSE))</f>
        <v/>
      </c>
    </row>
    <row r="43" spans="1:3" ht="15" x14ac:dyDescent="0.25">
      <c r="A43" s="15" t="s">
        <v>2420</v>
      </c>
      <c r="B43" t="str">
        <f t="shared" si="0"/>
        <v>ADAT3</v>
      </c>
      <c r="C43" t="str">
        <f>IF(B43="","",VLOOKUP(B43,'arf3'!$A$2:$A$801,1,FALSE))</f>
        <v>ADAT3</v>
      </c>
    </row>
    <row r="44" spans="1:3" ht="15" x14ac:dyDescent="0.25">
      <c r="A44" s="15" t="s">
        <v>2421</v>
      </c>
      <c r="B44" t="str">
        <f t="shared" si="0"/>
        <v/>
      </c>
      <c r="C44" t="str">
        <f>IF(B44="","",VLOOKUP(B44,'arf3'!$A$2:$A$801,1,FALSE))</f>
        <v/>
      </c>
    </row>
    <row r="45" spans="1:3" ht="15" x14ac:dyDescent="0.25">
      <c r="A45" s="15" t="s">
        <v>2422</v>
      </c>
      <c r="B45" t="str">
        <f t="shared" si="0"/>
        <v/>
      </c>
      <c r="C45" t="str">
        <f>IF(B45="","",VLOOKUP(B45,'arf3'!$A$2:$A$801,1,FALSE))</f>
        <v/>
      </c>
    </row>
    <row r="46" spans="1:3" ht="15" x14ac:dyDescent="0.25">
      <c r="A46" s="15" t="s">
        <v>2423</v>
      </c>
      <c r="B46" t="str">
        <f t="shared" si="0"/>
        <v>ADGRG1</v>
      </c>
      <c r="C46" t="str">
        <f>IF(B46="","",VLOOKUP(B46,'arf3'!$A$2:$A$801,1,FALSE))</f>
        <v>ADGRG1</v>
      </c>
    </row>
    <row r="47" spans="1:3" ht="15" x14ac:dyDescent="0.25">
      <c r="A47" s="15" t="s">
        <v>2424</v>
      </c>
      <c r="B47" t="str">
        <f t="shared" si="0"/>
        <v/>
      </c>
      <c r="C47" t="str">
        <f>IF(B47="","",VLOOKUP(B47,'arf3'!$A$2:$A$801,1,FALSE))</f>
        <v/>
      </c>
    </row>
    <row r="48" spans="1:3" ht="15" x14ac:dyDescent="0.25">
      <c r="A48" s="15" t="s">
        <v>2425</v>
      </c>
      <c r="B48" t="str">
        <f t="shared" si="0"/>
        <v/>
      </c>
      <c r="C48" t="str">
        <f>IF(B48="","",VLOOKUP(B48,'arf3'!$A$2:$A$801,1,FALSE))</f>
        <v/>
      </c>
    </row>
    <row r="49" spans="1:3" ht="15" x14ac:dyDescent="0.25">
      <c r="A49" s="15" t="s">
        <v>2426</v>
      </c>
      <c r="B49" t="str">
        <f t="shared" si="0"/>
        <v>ADK</v>
      </c>
      <c r="C49" t="str">
        <f>IF(B49="","",VLOOKUP(B49,'arf3'!$A$2:$A$801,1,FALSE))</f>
        <v>ADK</v>
      </c>
    </row>
    <row r="50" spans="1:3" ht="15" x14ac:dyDescent="0.25">
      <c r="A50" s="15" t="s">
        <v>2427</v>
      </c>
      <c r="B50" t="str">
        <f t="shared" si="0"/>
        <v/>
      </c>
      <c r="C50" t="str">
        <f>IF(B50="","",VLOOKUP(B50,'arf3'!$A$2:$A$801,1,FALSE))</f>
        <v/>
      </c>
    </row>
    <row r="51" spans="1:3" ht="15" x14ac:dyDescent="0.25">
      <c r="A51" s="15" t="s">
        <v>2428</v>
      </c>
      <c r="B51" t="str">
        <f t="shared" si="0"/>
        <v/>
      </c>
      <c r="C51" t="str">
        <f>IF(B51="","",VLOOKUP(B51,'arf3'!$A$2:$A$801,1,FALSE))</f>
        <v/>
      </c>
    </row>
    <row r="52" spans="1:3" ht="15" x14ac:dyDescent="0.25">
      <c r="A52" s="15" t="s">
        <v>2429</v>
      </c>
      <c r="B52" t="str">
        <f t="shared" si="0"/>
        <v>ADNP</v>
      </c>
      <c r="C52" t="str">
        <f>IF(B52="","",VLOOKUP(B52,'arf3'!$A$2:$A$801,1,FALSE))</f>
        <v>ADNP</v>
      </c>
    </row>
    <row r="53" spans="1:3" ht="15" x14ac:dyDescent="0.25">
      <c r="A53" s="15" t="s">
        <v>2430</v>
      </c>
      <c r="B53" t="str">
        <f t="shared" si="0"/>
        <v/>
      </c>
      <c r="C53" t="str">
        <f>IF(B53="","",VLOOKUP(B53,'arf3'!$A$2:$A$801,1,FALSE))</f>
        <v/>
      </c>
    </row>
    <row r="54" spans="1:3" ht="15" x14ac:dyDescent="0.25">
      <c r="A54" s="15" t="s">
        <v>2431</v>
      </c>
      <c r="B54" t="str">
        <f t="shared" si="0"/>
        <v/>
      </c>
      <c r="C54" t="str">
        <f>IF(B54="","",VLOOKUP(B54,'arf3'!$A$2:$A$801,1,FALSE))</f>
        <v/>
      </c>
    </row>
    <row r="55" spans="1:3" ht="15" x14ac:dyDescent="0.25">
      <c r="A55" s="15" t="s">
        <v>2432</v>
      </c>
      <c r="B55" t="str">
        <f t="shared" si="0"/>
        <v>ADSL</v>
      </c>
      <c r="C55" t="str">
        <f>IF(B55="","",VLOOKUP(B55,'arf3'!$A$2:$A$801,1,FALSE))</f>
        <v>ADSL</v>
      </c>
    </row>
    <row r="56" spans="1:3" ht="15" x14ac:dyDescent="0.25">
      <c r="A56" s="15" t="s">
        <v>2433</v>
      </c>
      <c r="B56" t="str">
        <f t="shared" si="0"/>
        <v/>
      </c>
      <c r="C56" t="str">
        <f>IF(B56="","",VLOOKUP(B56,'arf3'!$A$2:$A$801,1,FALSE))</f>
        <v/>
      </c>
    </row>
    <row r="57" spans="1:3" ht="15" x14ac:dyDescent="0.25">
      <c r="A57" s="15" t="s">
        <v>2434</v>
      </c>
      <c r="B57" t="str">
        <f t="shared" si="0"/>
        <v/>
      </c>
      <c r="C57" t="str">
        <f>IF(B57="","",VLOOKUP(B57,'arf3'!$A$2:$A$801,1,FALSE))</f>
        <v/>
      </c>
    </row>
    <row r="58" spans="1:3" ht="15" x14ac:dyDescent="0.25">
      <c r="A58" s="15" t="s">
        <v>2435</v>
      </c>
      <c r="B58" t="str">
        <f t="shared" si="0"/>
        <v>AFF2</v>
      </c>
      <c r="C58" t="str">
        <f>IF(B58="","",VLOOKUP(B58,'arf3'!$A$2:$A$801,1,FALSE))</f>
        <v>AFF2</v>
      </c>
    </row>
    <row r="59" spans="1:3" ht="15" x14ac:dyDescent="0.25">
      <c r="A59" s="15" t="s">
        <v>2436</v>
      </c>
      <c r="B59" t="str">
        <f t="shared" si="0"/>
        <v/>
      </c>
      <c r="C59" t="str">
        <f>IF(B59="","",VLOOKUP(B59,'arf3'!$A$2:$A$801,1,FALSE))</f>
        <v/>
      </c>
    </row>
    <row r="60" spans="1:3" ht="15" x14ac:dyDescent="0.25">
      <c r="A60" s="15" t="s">
        <v>2437</v>
      </c>
      <c r="B60" t="str">
        <f t="shared" si="0"/>
        <v/>
      </c>
      <c r="C60" t="str">
        <f>IF(B60="","",VLOOKUP(B60,'arf3'!$A$2:$A$801,1,FALSE))</f>
        <v/>
      </c>
    </row>
    <row r="61" spans="1:3" ht="15" x14ac:dyDescent="0.25">
      <c r="A61" s="15" t="s">
        <v>2438</v>
      </c>
      <c r="B61" t="str">
        <f t="shared" si="0"/>
        <v>AGA</v>
      </c>
      <c r="C61" t="str">
        <f>IF(B61="","",VLOOKUP(B61,'arf3'!$A$2:$A$801,1,FALSE))</f>
        <v>AGA</v>
      </c>
    </row>
    <row r="62" spans="1:3" ht="15" x14ac:dyDescent="0.25">
      <c r="A62" s="15" t="s">
        <v>2439</v>
      </c>
      <c r="B62" t="str">
        <f t="shared" si="0"/>
        <v/>
      </c>
      <c r="C62" t="str">
        <f>IF(B62="","",VLOOKUP(B62,'arf3'!$A$2:$A$801,1,FALSE))</f>
        <v/>
      </c>
    </row>
    <row r="63" spans="1:3" ht="15" x14ac:dyDescent="0.25">
      <c r="A63" s="15" t="s">
        <v>2440</v>
      </c>
      <c r="B63" t="str">
        <f t="shared" si="0"/>
        <v/>
      </c>
      <c r="C63" t="str">
        <f>IF(B63="","",VLOOKUP(B63,'arf3'!$A$2:$A$801,1,FALSE))</f>
        <v/>
      </c>
    </row>
    <row r="64" spans="1:3" ht="15" x14ac:dyDescent="0.25">
      <c r="A64" s="15" t="s">
        <v>2441</v>
      </c>
      <c r="B64" t="str">
        <f t="shared" si="0"/>
        <v>AGO2</v>
      </c>
      <c r="C64" t="str">
        <f>IF(B64="","",VLOOKUP(B64,'arf3'!$A$2:$A$801,1,FALSE))</f>
        <v>AGO2</v>
      </c>
    </row>
    <row r="65" spans="1:3" ht="15" x14ac:dyDescent="0.25">
      <c r="A65" s="15" t="s">
        <v>2442</v>
      </c>
      <c r="B65" t="str">
        <f t="shared" si="0"/>
        <v/>
      </c>
      <c r="C65" t="str">
        <f>IF(B65="","",VLOOKUP(B65,'arf3'!$A$2:$A$801,1,FALSE))</f>
        <v/>
      </c>
    </row>
    <row r="66" spans="1:3" ht="15" x14ac:dyDescent="0.25">
      <c r="A66" s="15" t="s">
        <v>2443</v>
      </c>
      <c r="B66" t="str">
        <f t="shared" ref="B66:B129" si="1">IF(RIGHT(A66,1)="a",LEFT(A66,LEN(A66)-6),"")</f>
        <v/>
      </c>
      <c r="C66" t="str">
        <f>IF(B66="","",VLOOKUP(B66,'arf3'!$A$2:$A$801,1,FALSE))</f>
        <v/>
      </c>
    </row>
    <row r="67" spans="1:3" ht="15" x14ac:dyDescent="0.25">
      <c r="A67" s="15" t="s">
        <v>2444</v>
      </c>
      <c r="B67" t="str">
        <f t="shared" si="1"/>
        <v>AGPAT2</v>
      </c>
      <c r="C67" t="str">
        <f>IF(B67="","",VLOOKUP(B67,'arf3'!$A$2:$A$801,1,FALSE))</f>
        <v>AGPAT2</v>
      </c>
    </row>
    <row r="68" spans="1:3" ht="15" x14ac:dyDescent="0.25">
      <c r="A68" s="15" t="s">
        <v>2445</v>
      </c>
      <c r="B68" t="str">
        <f t="shared" si="1"/>
        <v/>
      </c>
      <c r="C68" t="str">
        <f>IF(B68="","",VLOOKUP(B68,'arf3'!$A$2:$A$801,1,FALSE))</f>
        <v/>
      </c>
    </row>
    <row r="69" spans="1:3" ht="15" x14ac:dyDescent="0.25">
      <c r="A69" s="15" t="s">
        <v>2446</v>
      </c>
      <c r="B69" t="str">
        <f t="shared" si="1"/>
        <v/>
      </c>
      <c r="C69" t="str">
        <f>IF(B69="","",VLOOKUP(B69,'arf3'!$A$2:$A$801,1,FALSE))</f>
        <v/>
      </c>
    </row>
    <row r="70" spans="1:3" ht="15" x14ac:dyDescent="0.25">
      <c r="A70" s="15" t="s">
        <v>2447</v>
      </c>
      <c r="B70" t="str">
        <f t="shared" si="1"/>
        <v>AHCY</v>
      </c>
      <c r="C70" t="str">
        <f>IF(B70="","",VLOOKUP(B70,'arf3'!$A$2:$A$801,1,FALSE))</f>
        <v>AHCY</v>
      </c>
    </row>
    <row r="71" spans="1:3" ht="15" x14ac:dyDescent="0.25">
      <c r="A71" s="15" t="s">
        <v>2448</v>
      </c>
      <c r="B71" t="str">
        <f t="shared" si="1"/>
        <v/>
      </c>
      <c r="C71" t="str">
        <f>IF(B71="","",VLOOKUP(B71,'arf3'!$A$2:$A$801,1,FALSE))</f>
        <v/>
      </c>
    </row>
    <row r="72" spans="1:3" ht="15" x14ac:dyDescent="0.25">
      <c r="A72" s="15" t="s">
        <v>2449</v>
      </c>
      <c r="B72" t="str">
        <f t="shared" si="1"/>
        <v/>
      </c>
      <c r="C72" t="str">
        <f>IF(B72="","",VLOOKUP(B72,'arf3'!$A$2:$A$801,1,FALSE))</f>
        <v/>
      </c>
    </row>
    <row r="73" spans="1:3" ht="15" x14ac:dyDescent="0.25">
      <c r="A73" s="15" t="s">
        <v>2450</v>
      </c>
      <c r="B73" t="str">
        <f t="shared" si="1"/>
        <v>AHDC1</v>
      </c>
      <c r="C73" t="str">
        <f>IF(B73="","",VLOOKUP(B73,'arf3'!$A$2:$A$801,1,FALSE))</f>
        <v>AHDC1</v>
      </c>
    </row>
    <row r="74" spans="1:3" ht="15" x14ac:dyDescent="0.25">
      <c r="A74" s="15" t="s">
        <v>2451</v>
      </c>
      <c r="B74" t="str">
        <f t="shared" si="1"/>
        <v/>
      </c>
      <c r="C74" t="str">
        <f>IF(B74="","",VLOOKUP(B74,'arf3'!$A$2:$A$801,1,FALSE))</f>
        <v/>
      </c>
    </row>
    <row r="75" spans="1:3" ht="15" x14ac:dyDescent="0.25">
      <c r="A75" s="15" t="s">
        <v>2452</v>
      </c>
      <c r="B75" t="str">
        <f t="shared" si="1"/>
        <v/>
      </c>
      <c r="C75" t="str">
        <f>IF(B75="","",VLOOKUP(B75,'arf3'!$A$2:$A$801,1,FALSE))</f>
        <v/>
      </c>
    </row>
    <row r="76" spans="1:3" ht="15" x14ac:dyDescent="0.25">
      <c r="A76" s="15" t="s">
        <v>2453</v>
      </c>
      <c r="B76" t="str">
        <f t="shared" si="1"/>
        <v>AHI1</v>
      </c>
      <c r="C76" t="str">
        <f>IF(B76="","",VLOOKUP(B76,'arf3'!$A$2:$A$801,1,FALSE))</f>
        <v>AHI1</v>
      </c>
    </row>
    <row r="77" spans="1:3" ht="15" x14ac:dyDescent="0.25">
      <c r="A77" s="15" t="s">
        <v>2454</v>
      </c>
      <c r="B77" t="str">
        <f t="shared" si="1"/>
        <v/>
      </c>
      <c r="C77" t="str">
        <f>IF(B77="","",VLOOKUP(B77,'arf3'!$A$2:$A$801,1,FALSE))</f>
        <v/>
      </c>
    </row>
    <row r="78" spans="1:3" ht="15" x14ac:dyDescent="0.25">
      <c r="A78" s="15" t="s">
        <v>2455</v>
      </c>
      <c r="B78" t="str">
        <f t="shared" si="1"/>
        <v/>
      </c>
      <c r="C78" t="str">
        <f>IF(B78="","",VLOOKUP(B78,'arf3'!$A$2:$A$801,1,FALSE))</f>
        <v/>
      </c>
    </row>
    <row r="79" spans="1:3" ht="15" x14ac:dyDescent="0.25">
      <c r="A79" s="15" t="s">
        <v>2456</v>
      </c>
      <c r="B79" t="str">
        <f t="shared" si="1"/>
        <v>AIFM1</v>
      </c>
      <c r="C79" t="str">
        <f>IF(B79="","",VLOOKUP(B79,'arf3'!$A$2:$A$801,1,FALSE))</f>
        <v>AIFM1</v>
      </c>
    </row>
    <row r="80" spans="1:3" ht="15" x14ac:dyDescent="0.25">
      <c r="A80" s="15" t="s">
        <v>2457</v>
      </c>
      <c r="B80" t="str">
        <f t="shared" si="1"/>
        <v/>
      </c>
      <c r="C80" t="str">
        <f>IF(B80="","",VLOOKUP(B80,'arf3'!$A$2:$A$801,1,FALSE))</f>
        <v/>
      </c>
    </row>
    <row r="81" spans="1:3" ht="15" x14ac:dyDescent="0.25">
      <c r="A81" s="15" t="s">
        <v>2458</v>
      </c>
      <c r="B81" t="str">
        <f t="shared" si="1"/>
        <v/>
      </c>
      <c r="C81" t="str">
        <f>IF(B81="","",VLOOKUP(B81,'arf3'!$A$2:$A$801,1,FALSE))</f>
        <v/>
      </c>
    </row>
    <row r="82" spans="1:3" ht="15" x14ac:dyDescent="0.25">
      <c r="A82" s="15" t="s">
        <v>2459</v>
      </c>
      <c r="B82" t="str">
        <f t="shared" si="1"/>
        <v>AIMP1</v>
      </c>
      <c r="C82" t="str">
        <f>IF(B82="","",VLOOKUP(B82,'arf3'!$A$2:$A$801,1,FALSE))</f>
        <v>AIMP1</v>
      </c>
    </row>
    <row r="83" spans="1:3" ht="15" x14ac:dyDescent="0.25">
      <c r="A83" s="15" t="s">
        <v>2460</v>
      </c>
      <c r="B83" t="str">
        <f t="shared" si="1"/>
        <v/>
      </c>
      <c r="C83" t="str">
        <f>IF(B83="","",VLOOKUP(B83,'arf3'!$A$2:$A$801,1,FALSE))</f>
        <v/>
      </c>
    </row>
    <row r="84" spans="1:3" ht="15" x14ac:dyDescent="0.25">
      <c r="A84" s="15" t="s">
        <v>2461</v>
      </c>
      <c r="B84" t="str">
        <f t="shared" si="1"/>
        <v/>
      </c>
      <c r="C84" t="str">
        <f>IF(B84="","",VLOOKUP(B84,'arf3'!$A$2:$A$801,1,FALSE))</f>
        <v/>
      </c>
    </row>
    <row r="85" spans="1:3" ht="15" x14ac:dyDescent="0.25">
      <c r="A85" s="15" t="s">
        <v>2462</v>
      </c>
      <c r="B85" t="str">
        <f t="shared" si="1"/>
        <v>AKT3</v>
      </c>
      <c r="C85" t="str">
        <f>IF(B85="","",VLOOKUP(B85,'arf3'!$A$2:$A$801,1,FALSE))</f>
        <v>AKT3</v>
      </c>
    </row>
    <row r="86" spans="1:3" ht="15" x14ac:dyDescent="0.25">
      <c r="A86" s="15" t="s">
        <v>2463</v>
      </c>
      <c r="B86" t="str">
        <f t="shared" si="1"/>
        <v/>
      </c>
      <c r="C86" t="str">
        <f>IF(B86="","",VLOOKUP(B86,'arf3'!$A$2:$A$801,1,FALSE))</f>
        <v/>
      </c>
    </row>
    <row r="87" spans="1:3" ht="15" x14ac:dyDescent="0.25">
      <c r="A87" s="15" t="s">
        <v>2464</v>
      </c>
      <c r="B87" t="str">
        <f t="shared" si="1"/>
        <v/>
      </c>
      <c r="C87" t="str">
        <f>IF(B87="","",VLOOKUP(B87,'arf3'!$A$2:$A$801,1,FALSE))</f>
        <v/>
      </c>
    </row>
    <row r="88" spans="1:3" ht="15" x14ac:dyDescent="0.25">
      <c r="A88" s="15" t="s">
        <v>2465</v>
      </c>
      <c r="B88" t="str">
        <f t="shared" si="1"/>
        <v>ALDH18A1</v>
      </c>
      <c r="C88" t="str">
        <f>IF(B88="","",VLOOKUP(B88,'arf3'!$A$2:$A$801,1,FALSE))</f>
        <v>ALDH18A1</v>
      </c>
    </row>
    <row r="89" spans="1:3" ht="15" x14ac:dyDescent="0.25">
      <c r="A89" s="15" t="s">
        <v>2466</v>
      </c>
      <c r="B89" t="str">
        <f t="shared" si="1"/>
        <v/>
      </c>
      <c r="C89" t="str">
        <f>IF(B89="","",VLOOKUP(B89,'arf3'!$A$2:$A$801,1,FALSE))</f>
        <v/>
      </c>
    </row>
    <row r="90" spans="1:3" ht="15" x14ac:dyDescent="0.25">
      <c r="A90" s="15" t="s">
        <v>2467</v>
      </c>
      <c r="B90" t="str">
        <f t="shared" si="1"/>
        <v/>
      </c>
      <c r="C90" t="str">
        <f>IF(B90="","",VLOOKUP(B90,'arf3'!$A$2:$A$801,1,FALSE))</f>
        <v/>
      </c>
    </row>
    <row r="91" spans="1:3" ht="15" x14ac:dyDescent="0.25">
      <c r="A91" s="15" t="s">
        <v>2468</v>
      </c>
      <c r="B91" t="str">
        <f t="shared" si="1"/>
        <v>ALDH3A2</v>
      </c>
      <c r="C91" t="str">
        <f>IF(B91="","",VLOOKUP(B91,'arf3'!$A$2:$A$801,1,FALSE))</f>
        <v>ALDH3A2</v>
      </c>
    </row>
    <row r="92" spans="1:3" ht="15" x14ac:dyDescent="0.25">
      <c r="A92" s="15" t="s">
        <v>2469</v>
      </c>
      <c r="B92" t="str">
        <f t="shared" si="1"/>
        <v/>
      </c>
      <c r="C92" t="str">
        <f>IF(B92="","",VLOOKUP(B92,'arf3'!$A$2:$A$801,1,FALSE))</f>
        <v/>
      </c>
    </row>
    <row r="93" spans="1:3" ht="15" x14ac:dyDescent="0.25">
      <c r="A93" s="15" t="s">
        <v>2470</v>
      </c>
      <c r="B93" t="str">
        <f t="shared" si="1"/>
        <v/>
      </c>
      <c r="C93" t="str">
        <f>IF(B93="","",VLOOKUP(B93,'arf3'!$A$2:$A$801,1,FALSE))</f>
        <v/>
      </c>
    </row>
    <row r="94" spans="1:3" ht="15" x14ac:dyDescent="0.25">
      <c r="A94" s="15" t="s">
        <v>2471</v>
      </c>
      <c r="B94" t="str">
        <f t="shared" si="1"/>
        <v>ALDH4A1</v>
      </c>
      <c r="C94" t="str">
        <f>IF(B94="","",VLOOKUP(B94,'arf3'!$A$2:$A$801,1,FALSE))</f>
        <v>ALDH4A1</v>
      </c>
    </row>
    <row r="95" spans="1:3" ht="15" x14ac:dyDescent="0.25">
      <c r="A95" s="15" t="s">
        <v>2472</v>
      </c>
      <c r="B95" t="str">
        <f t="shared" si="1"/>
        <v/>
      </c>
      <c r="C95" t="str">
        <f>IF(B95="","",VLOOKUP(B95,'arf3'!$A$2:$A$801,1,FALSE))</f>
        <v/>
      </c>
    </row>
    <row r="96" spans="1:3" ht="15" x14ac:dyDescent="0.25">
      <c r="A96" s="15" t="s">
        <v>2473</v>
      </c>
      <c r="B96" t="str">
        <f t="shared" si="1"/>
        <v/>
      </c>
      <c r="C96" t="str">
        <f>IF(B96="","",VLOOKUP(B96,'arf3'!$A$2:$A$801,1,FALSE))</f>
        <v/>
      </c>
    </row>
    <row r="97" spans="1:3" ht="15" x14ac:dyDescent="0.25">
      <c r="A97" s="15" t="s">
        <v>2474</v>
      </c>
      <c r="B97" t="str">
        <f t="shared" si="1"/>
        <v>ALDH5A1</v>
      </c>
      <c r="C97" t="str">
        <f>IF(B97="","",VLOOKUP(B97,'arf3'!$A$2:$A$801,1,FALSE))</f>
        <v>ALDH5A1</v>
      </c>
    </row>
    <row r="98" spans="1:3" ht="15" x14ac:dyDescent="0.25">
      <c r="A98" s="15" t="s">
        <v>2475</v>
      </c>
      <c r="B98" t="str">
        <f t="shared" si="1"/>
        <v/>
      </c>
      <c r="C98" t="str">
        <f>IF(B98="","",VLOOKUP(B98,'arf3'!$A$2:$A$801,1,FALSE))</f>
        <v/>
      </c>
    </row>
    <row r="99" spans="1:3" ht="15" x14ac:dyDescent="0.25">
      <c r="A99" s="15" t="s">
        <v>2476</v>
      </c>
      <c r="B99" t="str">
        <f t="shared" si="1"/>
        <v/>
      </c>
      <c r="C99" t="str">
        <f>IF(B99="","",VLOOKUP(B99,'arf3'!$A$2:$A$801,1,FALSE))</f>
        <v/>
      </c>
    </row>
    <row r="100" spans="1:3" ht="15" x14ac:dyDescent="0.25">
      <c r="A100" s="15" t="s">
        <v>2477</v>
      </c>
      <c r="B100" t="str">
        <f t="shared" si="1"/>
        <v>ALDH7A1</v>
      </c>
      <c r="C100" t="str">
        <f>IF(B100="","",VLOOKUP(B100,'arf3'!$A$2:$A$801,1,FALSE))</f>
        <v>ALDH7A1</v>
      </c>
    </row>
    <row r="101" spans="1:3" ht="15" x14ac:dyDescent="0.25">
      <c r="A101" s="15" t="s">
        <v>2478</v>
      </c>
      <c r="B101" t="str">
        <f t="shared" si="1"/>
        <v/>
      </c>
      <c r="C101" t="str">
        <f>IF(B101="","",VLOOKUP(B101,'arf3'!$A$2:$A$801,1,FALSE))</f>
        <v/>
      </c>
    </row>
    <row r="102" spans="1:3" ht="15" x14ac:dyDescent="0.25">
      <c r="A102" s="15" t="s">
        <v>2479</v>
      </c>
      <c r="B102" t="str">
        <f t="shared" si="1"/>
        <v/>
      </c>
      <c r="C102" t="str">
        <f>IF(B102="","",VLOOKUP(B102,'arf3'!$A$2:$A$801,1,FALSE))</f>
        <v/>
      </c>
    </row>
    <row r="103" spans="1:3" ht="15" x14ac:dyDescent="0.25">
      <c r="A103" s="15" t="s">
        <v>2480</v>
      </c>
      <c r="B103" t="str">
        <f t="shared" si="1"/>
        <v>ALG12</v>
      </c>
      <c r="C103" t="str">
        <f>IF(B103="","",VLOOKUP(B103,'arf3'!$A$2:$A$801,1,FALSE))</f>
        <v>ALG12</v>
      </c>
    </row>
    <row r="104" spans="1:3" ht="15" x14ac:dyDescent="0.25">
      <c r="A104" s="15" t="s">
        <v>2481</v>
      </c>
      <c r="B104" t="str">
        <f t="shared" si="1"/>
        <v/>
      </c>
      <c r="C104" t="str">
        <f>IF(B104="","",VLOOKUP(B104,'arf3'!$A$2:$A$801,1,FALSE))</f>
        <v/>
      </c>
    </row>
    <row r="105" spans="1:3" ht="15" x14ac:dyDescent="0.25">
      <c r="A105" s="15" t="s">
        <v>2482</v>
      </c>
      <c r="B105" t="str">
        <f t="shared" si="1"/>
        <v/>
      </c>
      <c r="C105" t="str">
        <f>IF(B105="","",VLOOKUP(B105,'arf3'!$A$2:$A$801,1,FALSE))</f>
        <v/>
      </c>
    </row>
    <row r="106" spans="1:3" ht="15" x14ac:dyDescent="0.25">
      <c r="A106" s="15" t="s">
        <v>2483</v>
      </c>
      <c r="B106" t="str">
        <f t="shared" si="1"/>
        <v>ALG13</v>
      </c>
      <c r="C106" t="str">
        <f>IF(B106="","",VLOOKUP(B106,'arf3'!$A$2:$A$801,1,FALSE))</f>
        <v>ALG13</v>
      </c>
    </row>
    <row r="107" spans="1:3" ht="15" x14ac:dyDescent="0.25">
      <c r="A107" s="15" t="s">
        <v>2484</v>
      </c>
      <c r="B107" t="str">
        <f t="shared" si="1"/>
        <v/>
      </c>
      <c r="C107" t="str">
        <f>IF(B107="","",VLOOKUP(B107,'arf3'!$A$2:$A$801,1,FALSE))</f>
        <v/>
      </c>
    </row>
    <row r="108" spans="1:3" ht="15" x14ac:dyDescent="0.25">
      <c r="A108" s="15" t="s">
        <v>2485</v>
      </c>
      <c r="B108" t="str">
        <f t="shared" si="1"/>
        <v/>
      </c>
      <c r="C108" t="str">
        <f>IF(B108="","",VLOOKUP(B108,'arf3'!$A$2:$A$801,1,FALSE))</f>
        <v/>
      </c>
    </row>
    <row r="109" spans="1:3" ht="15" x14ac:dyDescent="0.25">
      <c r="A109" s="15" t="s">
        <v>2486</v>
      </c>
      <c r="B109" t="str">
        <f t="shared" si="1"/>
        <v>ALG1</v>
      </c>
      <c r="C109" t="str">
        <f>IF(B109="","",VLOOKUP(B109,'arf3'!$A$2:$A$801,1,FALSE))</f>
        <v>ALG1</v>
      </c>
    </row>
    <row r="110" spans="1:3" ht="15" x14ac:dyDescent="0.25">
      <c r="A110" s="15" t="s">
        <v>2487</v>
      </c>
      <c r="B110" t="str">
        <f t="shared" si="1"/>
        <v/>
      </c>
      <c r="C110" t="str">
        <f>IF(B110="","",VLOOKUP(B110,'arf3'!$A$2:$A$801,1,FALSE))</f>
        <v/>
      </c>
    </row>
    <row r="111" spans="1:3" ht="15" x14ac:dyDescent="0.25">
      <c r="A111" s="15" t="s">
        <v>2488</v>
      </c>
      <c r="B111" t="str">
        <f t="shared" si="1"/>
        <v/>
      </c>
      <c r="C111" t="str">
        <f>IF(B111="","",VLOOKUP(B111,'arf3'!$A$2:$A$801,1,FALSE))</f>
        <v/>
      </c>
    </row>
    <row r="112" spans="1:3" ht="15" x14ac:dyDescent="0.25">
      <c r="A112" s="15" t="s">
        <v>2489</v>
      </c>
      <c r="B112" t="str">
        <f t="shared" si="1"/>
        <v>ALG2</v>
      </c>
      <c r="C112" t="str">
        <f>IF(B112="","",VLOOKUP(B112,'arf3'!$A$2:$A$801,1,FALSE))</f>
        <v>ALG2</v>
      </c>
    </row>
    <row r="113" spans="1:3" ht="15" x14ac:dyDescent="0.25">
      <c r="A113" s="15" t="s">
        <v>2490</v>
      </c>
      <c r="B113" t="str">
        <f t="shared" si="1"/>
        <v/>
      </c>
      <c r="C113" t="str">
        <f>IF(B113="","",VLOOKUP(B113,'arf3'!$A$2:$A$801,1,FALSE))</f>
        <v/>
      </c>
    </row>
    <row r="114" spans="1:3" ht="15" x14ac:dyDescent="0.25">
      <c r="A114" s="15" t="s">
        <v>2491</v>
      </c>
      <c r="B114" t="str">
        <f t="shared" si="1"/>
        <v/>
      </c>
      <c r="C114" t="str">
        <f>IF(B114="","",VLOOKUP(B114,'arf3'!$A$2:$A$801,1,FALSE))</f>
        <v/>
      </c>
    </row>
    <row r="115" spans="1:3" ht="15" x14ac:dyDescent="0.25">
      <c r="A115" s="15" t="s">
        <v>2492</v>
      </c>
      <c r="B115" t="str">
        <f t="shared" si="1"/>
        <v>ALG3</v>
      </c>
      <c r="C115" t="str">
        <f>IF(B115="","",VLOOKUP(B115,'arf3'!$A$2:$A$801,1,FALSE))</f>
        <v>ALG3</v>
      </c>
    </row>
    <row r="116" spans="1:3" ht="15" x14ac:dyDescent="0.25">
      <c r="A116" s="15" t="s">
        <v>2493</v>
      </c>
      <c r="B116" t="str">
        <f t="shared" si="1"/>
        <v/>
      </c>
      <c r="C116" t="str">
        <f>IF(B116="","",VLOOKUP(B116,'arf3'!$A$2:$A$801,1,FALSE))</f>
        <v/>
      </c>
    </row>
    <row r="117" spans="1:3" ht="15" x14ac:dyDescent="0.25">
      <c r="A117" s="15" t="s">
        <v>2494</v>
      </c>
      <c r="B117" t="str">
        <f t="shared" si="1"/>
        <v/>
      </c>
      <c r="C117" t="str">
        <f>IF(B117="","",VLOOKUP(B117,'arf3'!$A$2:$A$801,1,FALSE))</f>
        <v/>
      </c>
    </row>
    <row r="118" spans="1:3" ht="15" x14ac:dyDescent="0.25">
      <c r="A118" s="15" t="s">
        <v>2495</v>
      </c>
      <c r="B118" t="str">
        <f t="shared" si="1"/>
        <v>ALG6</v>
      </c>
      <c r="C118" t="str">
        <f>IF(B118="","",VLOOKUP(B118,'arf3'!$A$2:$A$801,1,FALSE))</f>
        <v>ALG6</v>
      </c>
    </row>
    <row r="119" spans="1:3" ht="15" x14ac:dyDescent="0.25">
      <c r="A119" s="15" t="s">
        <v>2496</v>
      </c>
      <c r="B119" t="str">
        <f t="shared" si="1"/>
        <v/>
      </c>
      <c r="C119" t="str">
        <f>IF(B119="","",VLOOKUP(B119,'arf3'!$A$2:$A$801,1,FALSE))</f>
        <v/>
      </c>
    </row>
    <row r="120" spans="1:3" ht="15" x14ac:dyDescent="0.25">
      <c r="A120" s="15" t="s">
        <v>2497</v>
      </c>
      <c r="B120" t="str">
        <f t="shared" si="1"/>
        <v/>
      </c>
      <c r="C120" t="str">
        <f>IF(B120="","",VLOOKUP(B120,'arf3'!$A$2:$A$801,1,FALSE))</f>
        <v/>
      </c>
    </row>
    <row r="121" spans="1:3" ht="15" x14ac:dyDescent="0.25">
      <c r="A121" s="15" t="s">
        <v>2498</v>
      </c>
      <c r="B121" t="str">
        <f t="shared" si="1"/>
        <v>ALG9</v>
      </c>
      <c r="C121" t="str">
        <f>IF(B121="","",VLOOKUP(B121,'arf3'!$A$2:$A$801,1,FALSE))</f>
        <v>ALG9</v>
      </c>
    </row>
    <row r="122" spans="1:3" ht="15" x14ac:dyDescent="0.25">
      <c r="A122" s="15" t="s">
        <v>2499</v>
      </c>
      <c r="B122" t="str">
        <f t="shared" si="1"/>
        <v/>
      </c>
      <c r="C122" t="str">
        <f>IF(B122="","",VLOOKUP(B122,'arf3'!$A$2:$A$801,1,FALSE))</f>
        <v/>
      </c>
    </row>
    <row r="123" spans="1:3" ht="15" x14ac:dyDescent="0.25">
      <c r="A123" s="15" t="s">
        <v>2500</v>
      </c>
      <c r="B123" t="str">
        <f t="shared" si="1"/>
        <v/>
      </c>
      <c r="C123" t="str">
        <f>IF(B123="","",VLOOKUP(B123,'arf3'!$A$2:$A$801,1,FALSE))</f>
        <v/>
      </c>
    </row>
    <row r="124" spans="1:3" ht="15" x14ac:dyDescent="0.25">
      <c r="A124" s="15" t="s">
        <v>2501</v>
      </c>
      <c r="B124" t="str">
        <f t="shared" si="1"/>
        <v>ALMS1</v>
      </c>
      <c r="C124" t="str">
        <f>IF(B124="","",VLOOKUP(B124,'arf3'!$A$2:$A$801,1,FALSE))</f>
        <v>ALMS1</v>
      </c>
    </row>
    <row r="125" spans="1:3" ht="15" x14ac:dyDescent="0.25">
      <c r="A125" s="15" t="s">
        <v>2502</v>
      </c>
      <c r="B125" t="str">
        <f t="shared" si="1"/>
        <v/>
      </c>
      <c r="C125" t="str">
        <f>IF(B125="","",VLOOKUP(B125,'arf3'!$A$2:$A$801,1,FALSE))</f>
        <v/>
      </c>
    </row>
    <row r="126" spans="1:3" ht="15" x14ac:dyDescent="0.25">
      <c r="A126" s="15" t="s">
        <v>2503</v>
      </c>
      <c r="B126" t="str">
        <f t="shared" si="1"/>
        <v/>
      </c>
      <c r="C126" t="str">
        <f>IF(B126="","",VLOOKUP(B126,'arf3'!$A$2:$A$801,1,FALSE))</f>
        <v/>
      </c>
    </row>
    <row r="127" spans="1:3" ht="15" x14ac:dyDescent="0.25">
      <c r="A127" s="15" t="s">
        <v>2504</v>
      </c>
      <c r="B127" t="str">
        <f t="shared" si="1"/>
        <v>ALPL</v>
      </c>
      <c r="C127" t="str">
        <f>IF(B127="","",VLOOKUP(B127,'arf3'!$A$2:$A$801,1,FALSE))</f>
        <v>ALPL</v>
      </c>
    </row>
    <row r="128" spans="1:3" ht="15" x14ac:dyDescent="0.25">
      <c r="A128" s="15" t="s">
        <v>2505</v>
      </c>
      <c r="B128" t="str">
        <f t="shared" si="1"/>
        <v/>
      </c>
      <c r="C128" t="str">
        <f>IF(B128="","",VLOOKUP(B128,'arf3'!$A$2:$A$801,1,FALSE))</f>
        <v/>
      </c>
    </row>
    <row r="129" spans="1:3" ht="15" x14ac:dyDescent="0.25">
      <c r="A129" s="15" t="s">
        <v>2506</v>
      </c>
      <c r="B129" t="str">
        <f t="shared" si="1"/>
        <v/>
      </c>
      <c r="C129" t="str">
        <f>IF(B129="","",VLOOKUP(B129,'arf3'!$A$2:$A$801,1,FALSE))</f>
        <v/>
      </c>
    </row>
    <row r="130" spans="1:3" ht="15" x14ac:dyDescent="0.25">
      <c r="A130" s="15" t="s">
        <v>2507</v>
      </c>
      <c r="B130" t="str">
        <f t="shared" ref="B130:B193" si="2">IF(RIGHT(A130,1)="a",LEFT(A130,LEN(A130)-6),"")</f>
        <v>ALX1</v>
      </c>
      <c r="C130" t="str">
        <f>IF(B130="","",VLOOKUP(B130,'arf3'!$A$2:$A$801,1,FALSE))</f>
        <v>ALX1</v>
      </c>
    </row>
    <row r="131" spans="1:3" ht="15" x14ac:dyDescent="0.25">
      <c r="A131" s="15" t="s">
        <v>2508</v>
      </c>
      <c r="B131" t="str">
        <f t="shared" si="2"/>
        <v/>
      </c>
      <c r="C131" t="str">
        <f>IF(B131="","",VLOOKUP(B131,'arf3'!$A$2:$A$801,1,FALSE))</f>
        <v/>
      </c>
    </row>
    <row r="132" spans="1:3" ht="15" x14ac:dyDescent="0.25">
      <c r="A132" s="15" t="s">
        <v>2509</v>
      </c>
      <c r="B132" t="str">
        <f t="shared" si="2"/>
        <v/>
      </c>
      <c r="C132" t="str">
        <f>IF(B132="","",VLOOKUP(B132,'arf3'!$A$2:$A$801,1,FALSE))</f>
        <v/>
      </c>
    </row>
    <row r="133" spans="1:3" ht="15" x14ac:dyDescent="0.25">
      <c r="A133" s="15" t="s">
        <v>2510</v>
      </c>
      <c r="B133" t="str">
        <f t="shared" si="2"/>
        <v>ALX4</v>
      </c>
      <c r="C133" t="str">
        <f>IF(B133="","",VLOOKUP(B133,'arf3'!$A$2:$A$801,1,FALSE))</f>
        <v>ALX4</v>
      </c>
    </row>
    <row r="134" spans="1:3" ht="15" x14ac:dyDescent="0.25">
      <c r="A134" s="15" t="s">
        <v>2511</v>
      </c>
      <c r="B134" t="str">
        <f t="shared" si="2"/>
        <v/>
      </c>
      <c r="C134" t="str">
        <f>IF(B134="","",VLOOKUP(B134,'arf3'!$A$2:$A$801,1,FALSE))</f>
        <v/>
      </c>
    </row>
    <row r="135" spans="1:3" ht="15" x14ac:dyDescent="0.25">
      <c r="A135" s="15" t="s">
        <v>2512</v>
      </c>
      <c r="B135" t="str">
        <f t="shared" si="2"/>
        <v/>
      </c>
      <c r="C135" t="str">
        <f>IF(B135="","",VLOOKUP(B135,'arf3'!$A$2:$A$801,1,FALSE))</f>
        <v/>
      </c>
    </row>
    <row r="136" spans="1:3" ht="15" x14ac:dyDescent="0.25">
      <c r="A136" s="15" t="s">
        <v>2513</v>
      </c>
      <c r="B136" t="str">
        <f t="shared" si="2"/>
        <v>AMPD2</v>
      </c>
      <c r="C136" t="str">
        <f>IF(B136="","",VLOOKUP(B136,'arf3'!$A$2:$A$801,1,FALSE))</f>
        <v>AMPD2</v>
      </c>
    </row>
    <row r="137" spans="1:3" ht="15" x14ac:dyDescent="0.25">
      <c r="A137" s="15" t="s">
        <v>2514</v>
      </c>
      <c r="B137" t="str">
        <f t="shared" si="2"/>
        <v/>
      </c>
      <c r="C137" t="str">
        <f>IF(B137="","",VLOOKUP(B137,'arf3'!$A$2:$A$801,1,FALSE))</f>
        <v/>
      </c>
    </row>
    <row r="138" spans="1:3" ht="15" x14ac:dyDescent="0.25">
      <c r="A138" s="15" t="s">
        <v>2515</v>
      </c>
      <c r="B138" t="str">
        <f t="shared" si="2"/>
        <v/>
      </c>
      <c r="C138" t="str">
        <f>IF(B138="","",VLOOKUP(B138,'arf3'!$A$2:$A$801,1,FALSE))</f>
        <v/>
      </c>
    </row>
    <row r="139" spans="1:3" ht="15" x14ac:dyDescent="0.25">
      <c r="A139" s="15" t="s">
        <v>2516</v>
      </c>
      <c r="B139" t="str">
        <f t="shared" si="2"/>
        <v>AMT</v>
      </c>
      <c r="C139" t="str">
        <f>IF(B139="","",VLOOKUP(B139,'arf3'!$A$2:$A$801,1,FALSE))</f>
        <v>AMT</v>
      </c>
    </row>
    <row r="140" spans="1:3" ht="15" x14ac:dyDescent="0.25">
      <c r="A140" s="15" t="s">
        <v>2517</v>
      </c>
      <c r="B140" t="str">
        <f t="shared" si="2"/>
        <v/>
      </c>
      <c r="C140" t="str">
        <f>IF(B140="","",VLOOKUP(B140,'arf3'!$A$2:$A$801,1,FALSE))</f>
        <v/>
      </c>
    </row>
    <row r="141" spans="1:3" ht="15" x14ac:dyDescent="0.25">
      <c r="A141" s="15" t="s">
        <v>2518</v>
      </c>
      <c r="B141" t="str">
        <f t="shared" si="2"/>
        <v/>
      </c>
      <c r="C141" t="str">
        <f>IF(B141="","",VLOOKUP(B141,'arf3'!$A$2:$A$801,1,FALSE))</f>
        <v/>
      </c>
    </row>
    <row r="142" spans="1:3" ht="15" x14ac:dyDescent="0.25">
      <c r="A142" s="15" t="s">
        <v>2519</v>
      </c>
      <c r="B142" t="str">
        <f t="shared" si="2"/>
        <v>ANK3</v>
      </c>
      <c r="C142" t="str">
        <f>IF(B142="","",VLOOKUP(B142,'arf3'!$A$2:$A$801,1,FALSE))</f>
        <v>ANK3</v>
      </c>
    </row>
    <row r="143" spans="1:3" ht="15" x14ac:dyDescent="0.25">
      <c r="A143" s="15" t="s">
        <v>2520</v>
      </c>
      <c r="B143" t="str">
        <f t="shared" si="2"/>
        <v/>
      </c>
      <c r="C143" t="str">
        <f>IF(B143="","",VLOOKUP(B143,'arf3'!$A$2:$A$801,1,FALSE))</f>
        <v/>
      </c>
    </row>
    <row r="144" spans="1:3" ht="15" x14ac:dyDescent="0.25">
      <c r="A144" s="15" t="s">
        <v>2521</v>
      </c>
      <c r="B144" t="str">
        <f t="shared" si="2"/>
        <v/>
      </c>
      <c r="C144" t="str">
        <f>IF(B144="","",VLOOKUP(B144,'arf3'!$A$2:$A$801,1,FALSE))</f>
        <v/>
      </c>
    </row>
    <row r="145" spans="1:3" ht="15" x14ac:dyDescent="0.25">
      <c r="A145" s="15" t="s">
        <v>2522</v>
      </c>
      <c r="B145" t="str">
        <f t="shared" si="2"/>
        <v>ANKRD11</v>
      </c>
      <c r="C145" t="str">
        <f>IF(B145="","",VLOOKUP(B145,'arf3'!$A$2:$A$801,1,FALSE))</f>
        <v>ANKRD11</v>
      </c>
    </row>
    <row r="146" spans="1:3" ht="15" x14ac:dyDescent="0.25">
      <c r="A146" s="15" t="s">
        <v>2523</v>
      </c>
      <c r="B146" t="str">
        <f t="shared" si="2"/>
        <v/>
      </c>
      <c r="C146" t="str">
        <f>IF(B146="","",VLOOKUP(B146,'arf3'!$A$2:$A$801,1,FALSE))</f>
        <v/>
      </c>
    </row>
    <row r="147" spans="1:3" ht="15" x14ac:dyDescent="0.25">
      <c r="A147" s="15" t="s">
        <v>2524</v>
      </c>
      <c r="B147" t="str">
        <f t="shared" si="2"/>
        <v/>
      </c>
      <c r="C147" t="str">
        <f>IF(B147="","",VLOOKUP(B147,'arf3'!$A$2:$A$801,1,FALSE))</f>
        <v/>
      </c>
    </row>
    <row r="148" spans="1:3" ht="15" x14ac:dyDescent="0.25">
      <c r="A148" s="15" t="s">
        <v>2525</v>
      </c>
      <c r="B148" t="str">
        <f t="shared" si="2"/>
        <v>ANO10</v>
      </c>
      <c r="C148" t="str">
        <f>IF(B148="","",VLOOKUP(B148,'arf3'!$A$2:$A$801,1,FALSE))</f>
        <v>ANO10</v>
      </c>
    </row>
    <row r="149" spans="1:3" ht="15" x14ac:dyDescent="0.25">
      <c r="A149" s="15" t="s">
        <v>2526</v>
      </c>
      <c r="B149" t="str">
        <f t="shared" si="2"/>
        <v/>
      </c>
      <c r="C149" t="str">
        <f>IF(B149="","",VLOOKUP(B149,'arf3'!$A$2:$A$801,1,FALSE))</f>
        <v/>
      </c>
    </row>
    <row r="150" spans="1:3" ht="15" x14ac:dyDescent="0.25">
      <c r="A150" s="15" t="s">
        <v>2527</v>
      </c>
      <c r="B150" t="str">
        <f t="shared" si="2"/>
        <v/>
      </c>
      <c r="C150" t="str">
        <f>IF(B150="","",VLOOKUP(B150,'arf3'!$A$2:$A$801,1,FALSE))</f>
        <v/>
      </c>
    </row>
    <row r="151" spans="1:3" ht="15" x14ac:dyDescent="0.25">
      <c r="A151" s="15" t="s">
        <v>2528</v>
      </c>
      <c r="B151" t="str">
        <f t="shared" si="2"/>
        <v>ANTXR1</v>
      </c>
      <c r="C151" t="str">
        <f>IF(B151="","",VLOOKUP(B151,'arf3'!$A$2:$A$801,1,FALSE))</f>
        <v>ANTXR1</v>
      </c>
    </row>
    <row r="152" spans="1:3" ht="15" x14ac:dyDescent="0.25">
      <c r="A152" s="15" t="s">
        <v>2529</v>
      </c>
      <c r="B152" t="str">
        <f t="shared" si="2"/>
        <v/>
      </c>
      <c r="C152" t="str">
        <f>IF(B152="","",VLOOKUP(B152,'arf3'!$A$2:$A$801,1,FALSE))</f>
        <v/>
      </c>
    </row>
    <row r="153" spans="1:3" ht="15" x14ac:dyDescent="0.25">
      <c r="A153" s="15" t="s">
        <v>2530</v>
      </c>
      <c r="B153" t="str">
        <f t="shared" si="2"/>
        <v/>
      </c>
      <c r="C153" t="str">
        <f>IF(B153="","",VLOOKUP(B153,'arf3'!$A$2:$A$801,1,FALSE))</f>
        <v/>
      </c>
    </row>
    <row r="154" spans="1:3" ht="15" x14ac:dyDescent="0.25">
      <c r="A154" s="15" t="s">
        <v>2531</v>
      </c>
      <c r="B154" t="str">
        <f t="shared" si="2"/>
        <v>AP1S2</v>
      </c>
      <c r="C154" t="str">
        <f>IF(B154="","",VLOOKUP(B154,'arf3'!$A$2:$A$801,1,FALSE))</f>
        <v>AP1S2</v>
      </c>
    </row>
    <row r="155" spans="1:3" ht="15" x14ac:dyDescent="0.25">
      <c r="A155" s="15" t="s">
        <v>2532</v>
      </c>
      <c r="B155" t="str">
        <f t="shared" si="2"/>
        <v/>
      </c>
      <c r="C155" t="str">
        <f>IF(B155="","",VLOOKUP(B155,'arf3'!$A$2:$A$801,1,FALSE))</f>
        <v/>
      </c>
    </row>
    <row r="156" spans="1:3" ht="15" x14ac:dyDescent="0.25">
      <c r="A156" s="15" t="s">
        <v>2533</v>
      </c>
      <c r="B156" t="str">
        <f t="shared" si="2"/>
        <v/>
      </c>
      <c r="C156" t="str">
        <f>IF(B156="","",VLOOKUP(B156,'arf3'!$A$2:$A$801,1,FALSE))</f>
        <v/>
      </c>
    </row>
    <row r="157" spans="1:3" ht="15" x14ac:dyDescent="0.25">
      <c r="A157" s="15" t="s">
        <v>2534</v>
      </c>
      <c r="B157" t="str">
        <f t="shared" si="2"/>
        <v>AP4B1</v>
      </c>
      <c r="C157" t="str">
        <f>IF(B157="","",VLOOKUP(B157,'arf3'!$A$2:$A$801,1,FALSE))</f>
        <v>AP4B1</v>
      </c>
    </row>
    <row r="158" spans="1:3" ht="15" x14ac:dyDescent="0.25">
      <c r="A158" s="15" t="s">
        <v>2535</v>
      </c>
      <c r="B158" t="str">
        <f t="shared" si="2"/>
        <v/>
      </c>
      <c r="C158" t="str">
        <f>IF(B158="","",VLOOKUP(B158,'arf3'!$A$2:$A$801,1,FALSE))</f>
        <v/>
      </c>
    </row>
    <row r="159" spans="1:3" ht="15" x14ac:dyDescent="0.25">
      <c r="A159" s="15" t="s">
        <v>2536</v>
      </c>
      <c r="B159" t="str">
        <f t="shared" si="2"/>
        <v/>
      </c>
      <c r="C159" t="str">
        <f>IF(B159="","",VLOOKUP(B159,'arf3'!$A$2:$A$801,1,FALSE))</f>
        <v/>
      </c>
    </row>
    <row r="160" spans="1:3" ht="15" x14ac:dyDescent="0.25">
      <c r="A160" s="15" t="s">
        <v>2537</v>
      </c>
      <c r="B160" t="str">
        <f t="shared" si="2"/>
        <v>AP4E1</v>
      </c>
      <c r="C160" t="str">
        <f>IF(B160="","",VLOOKUP(B160,'arf3'!$A$2:$A$801,1,FALSE))</f>
        <v>AP4E1</v>
      </c>
    </row>
    <row r="161" spans="1:3" ht="15" x14ac:dyDescent="0.25">
      <c r="A161" s="15" t="s">
        <v>2538</v>
      </c>
      <c r="B161" t="str">
        <f t="shared" si="2"/>
        <v/>
      </c>
      <c r="C161" t="str">
        <f>IF(B161="","",VLOOKUP(B161,'arf3'!$A$2:$A$801,1,FALSE))</f>
        <v/>
      </c>
    </row>
    <row r="162" spans="1:3" ht="15" x14ac:dyDescent="0.25">
      <c r="A162" s="15" t="s">
        <v>2539</v>
      </c>
      <c r="B162" t="str">
        <f t="shared" si="2"/>
        <v/>
      </c>
      <c r="C162" t="str">
        <f>IF(B162="","",VLOOKUP(B162,'arf3'!$A$2:$A$801,1,FALSE))</f>
        <v/>
      </c>
    </row>
    <row r="163" spans="1:3" ht="15" x14ac:dyDescent="0.25">
      <c r="A163" s="15" t="s">
        <v>2540</v>
      </c>
      <c r="B163" t="str">
        <f t="shared" si="2"/>
        <v>AP4M1</v>
      </c>
      <c r="C163" t="str">
        <f>IF(B163="","",VLOOKUP(B163,'arf3'!$A$2:$A$801,1,FALSE))</f>
        <v>AP4M1</v>
      </c>
    </row>
    <row r="164" spans="1:3" ht="15" x14ac:dyDescent="0.25">
      <c r="A164" s="15" t="s">
        <v>2541</v>
      </c>
      <c r="B164" t="str">
        <f t="shared" si="2"/>
        <v/>
      </c>
      <c r="C164" t="str">
        <f>IF(B164="","",VLOOKUP(B164,'arf3'!$A$2:$A$801,1,FALSE))</f>
        <v/>
      </c>
    </row>
    <row r="165" spans="1:3" ht="15" x14ac:dyDescent="0.25">
      <c r="A165" s="15" t="s">
        <v>2542</v>
      </c>
      <c r="B165" t="str">
        <f t="shared" si="2"/>
        <v/>
      </c>
      <c r="C165" t="str">
        <f>IF(B165="","",VLOOKUP(B165,'arf3'!$A$2:$A$801,1,FALSE))</f>
        <v/>
      </c>
    </row>
    <row r="166" spans="1:3" ht="15" x14ac:dyDescent="0.25">
      <c r="A166" s="15" t="s">
        <v>2543</v>
      </c>
      <c r="B166" t="str">
        <f t="shared" si="2"/>
        <v>AP4S1</v>
      </c>
      <c r="C166" t="str">
        <f>IF(B166="","",VLOOKUP(B166,'arf3'!$A$2:$A$801,1,FALSE))</f>
        <v>AP4S1</v>
      </c>
    </row>
    <row r="167" spans="1:3" ht="15" x14ac:dyDescent="0.25">
      <c r="A167" s="15" t="s">
        <v>2544</v>
      </c>
      <c r="B167" t="str">
        <f t="shared" si="2"/>
        <v/>
      </c>
      <c r="C167" t="str">
        <f>IF(B167="","",VLOOKUP(B167,'arf3'!$A$2:$A$801,1,FALSE))</f>
        <v/>
      </c>
    </row>
    <row r="168" spans="1:3" ht="15" x14ac:dyDescent="0.25">
      <c r="A168" s="15" t="s">
        <v>2545</v>
      </c>
      <c r="B168" t="str">
        <f t="shared" si="2"/>
        <v/>
      </c>
      <c r="C168" t="str">
        <f>IF(B168="","",VLOOKUP(B168,'arf3'!$A$2:$A$801,1,FALSE))</f>
        <v/>
      </c>
    </row>
    <row r="169" spans="1:3" ht="15" x14ac:dyDescent="0.25">
      <c r="A169" s="15" t="s">
        <v>2546</v>
      </c>
      <c r="B169" t="str">
        <f t="shared" si="2"/>
        <v>APTX</v>
      </c>
      <c r="C169" t="str">
        <f>IF(B169="","",VLOOKUP(B169,'arf3'!$A$2:$A$801,1,FALSE))</f>
        <v>APTX</v>
      </c>
    </row>
    <row r="170" spans="1:3" ht="15" x14ac:dyDescent="0.25">
      <c r="A170" s="15" t="s">
        <v>2547</v>
      </c>
      <c r="B170" t="str">
        <f t="shared" si="2"/>
        <v/>
      </c>
      <c r="C170" t="str">
        <f>IF(B170="","",VLOOKUP(B170,'arf3'!$A$2:$A$801,1,FALSE))</f>
        <v/>
      </c>
    </row>
    <row r="171" spans="1:3" ht="15" x14ac:dyDescent="0.25">
      <c r="A171" s="15" t="s">
        <v>2548</v>
      </c>
      <c r="B171" t="str">
        <f t="shared" si="2"/>
        <v/>
      </c>
      <c r="C171" t="str">
        <f>IF(B171="","",VLOOKUP(B171,'arf3'!$A$2:$A$801,1,FALSE))</f>
        <v/>
      </c>
    </row>
    <row r="172" spans="1:3" ht="15" x14ac:dyDescent="0.25">
      <c r="A172" s="15" t="s">
        <v>2549</v>
      </c>
      <c r="B172" t="str">
        <f t="shared" si="2"/>
        <v>ARFGEF2</v>
      </c>
      <c r="C172" t="str">
        <f>IF(B172="","",VLOOKUP(B172,'arf3'!$A$2:$A$801,1,FALSE))</f>
        <v>ARFGEF2</v>
      </c>
    </row>
    <row r="173" spans="1:3" ht="15" x14ac:dyDescent="0.25">
      <c r="A173" s="15" t="s">
        <v>2550</v>
      </c>
      <c r="B173" t="str">
        <f t="shared" si="2"/>
        <v/>
      </c>
      <c r="C173" t="str">
        <f>IF(B173="","",VLOOKUP(B173,'arf3'!$A$2:$A$801,1,FALSE))</f>
        <v/>
      </c>
    </row>
    <row r="174" spans="1:3" ht="15" x14ac:dyDescent="0.25">
      <c r="A174" s="15" t="s">
        <v>2551</v>
      </c>
      <c r="B174" t="str">
        <f t="shared" si="2"/>
        <v/>
      </c>
      <c r="C174" t="str">
        <f>IF(B174="","",VLOOKUP(B174,'arf3'!$A$2:$A$801,1,FALSE))</f>
        <v/>
      </c>
    </row>
    <row r="175" spans="1:3" ht="15" x14ac:dyDescent="0.25">
      <c r="A175" s="15" t="s">
        <v>2552</v>
      </c>
      <c r="B175" t="str">
        <f t="shared" si="2"/>
        <v>ARG1</v>
      </c>
      <c r="C175" t="str">
        <f>IF(B175="","",VLOOKUP(B175,'arf3'!$A$2:$A$801,1,FALSE))</f>
        <v>ARG1</v>
      </c>
    </row>
    <row r="176" spans="1:3" ht="15" x14ac:dyDescent="0.25">
      <c r="A176" s="15" t="s">
        <v>2553</v>
      </c>
      <c r="B176" t="str">
        <f t="shared" si="2"/>
        <v/>
      </c>
      <c r="C176" t="str">
        <f>IF(B176="","",VLOOKUP(B176,'arf3'!$A$2:$A$801,1,FALSE))</f>
        <v/>
      </c>
    </row>
    <row r="177" spans="1:3" ht="15" x14ac:dyDescent="0.25">
      <c r="A177" s="15" t="s">
        <v>2554</v>
      </c>
      <c r="B177" t="str">
        <f t="shared" si="2"/>
        <v/>
      </c>
      <c r="C177" t="str">
        <f>IF(B177="","",VLOOKUP(B177,'arf3'!$A$2:$A$801,1,FALSE))</f>
        <v/>
      </c>
    </row>
    <row r="178" spans="1:3" ht="15" x14ac:dyDescent="0.25">
      <c r="A178" s="15" t="s">
        <v>2555</v>
      </c>
      <c r="B178" t="str">
        <f t="shared" si="2"/>
        <v>ARHGAP31</v>
      </c>
      <c r="C178" t="str">
        <f>IF(B178="","",VLOOKUP(B178,'arf3'!$A$2:$A$801,1,FALSE))</f>
        <v>ARHGAP31</v>
      </c>
    </row>
    <row r="179" spans="1:3" ht="15" x14ac:dyDescent="0.25">
      <c r="A179" s="15" t="s">
        <v>2556</v>
      </c>
      <c r="B179" t="str">
        <f t="shared" si="2"/>
        <v/>
      </c>
      <c r="C179" t="str">
        <f>IF(B179="","",VLOOKUP(B179,'arf3'!$A$2:$A$801,1,FALSE))</f>
        <v/>
      </c>
    </row>
    <row r="180" spans="1:3" ht="15" x14ac:dyDescent="0.25">
      <c r="A180" s="15" t="s">
        <v>2557</v>
      </c>
      <c r="B180" t="str">
        <f t="shared" si="2"/>
        <v/>
      </c>
      <c r="C180" t="str">
        <f>IF(B180="","",VLOOKUP(B180,'arf3'!$A$2:$A$801,1,FALSE))</f>
        <v/>
      </c>
    </row>
    <row r="181" spans="1:3" ht="15" x14ac:dyDescent="0.25">
      <c r="A181" s="15" t="s">
        <v>2558</v>
      </c>
      <c r="B181" t="str">
        <f t="shared" si="2"/>
        <v>ARHGEF6</v>
      </c>
      <c r="C181" t="str">
        <f>IF(B181="","",VLOOKUP(B181,'arf3'!$A$2:$A$801,1,FALSE))</f>
        <v>ARHGEF6</v>
      </c>
    </row>
    <row r="182" spans="1:3" ht="15" x14ac:dyDescent="0.25">
      <c r="A182" s="15" t="s">
        <v>2559</v>
      </c>
      <c r="B182" t="str">
        <f t="shared" si="2"/>
        <v/>
      </c>
      <c r="C182" t="str">
        <f>IF(B182="","",VLOOKUP(B182,'arf3'!$A$2:$A$801,1,FALSE))</f>
        <v/>
      </c>
    </row>
    <row r="183" spans="1:3" ht="15" x14ac:dyDescent="0.25">
      <c r="A183" s="15" t="s">
        <v>2560</v>
      </c>
      <c r="B183" t="str">
        <f t="shared" si="2"/>
        <v/>
      </c>
      <c r="C183" t="str">
        <f>IF(B183="","",VLOOKUP(B183,'arf3'!$A$2:$A$801,1,FALSE))</f>
        <v/>
      </c>
    </row>
    <row r="184" spans="1:3" ht="15" x14ac:dyDescent="0.25">
      <c r="A184" s="15" t="s">
        <v>2561</v>
      </c>
      <c r="B184" t="str">
        <f t="shared" si="2"/>
        <v>ARHGEF9</v>
      </c>
      <c r="C184" t="str">
        <f>IF(B184="","",VLOOKUP(B184,'arf3'!$A$2:$A$801,1,FALSE))</f>
        <v>ARHGEF9</v>
      </c>
    </row>
    <row r="185" spans="1:3" ht="15" x14ac:dyDescent="0.25">
      <c r="A185" s="15" t="s">
        <v>2562</v>
      </c>
      <c r="B185" t="str">
        <f t="shared" si="2"/>
        <v/>
      </c>
      <c r="C185" t="str">
        <f>IF(B185="","",VLOOKUP(B185,'arf3'!$A$2:$A$801,1,FALSE))</f>
        <v/>
      </c>
    </row>
    <row r="186" spans="1:3" ht="15" x14ac:dyDescent="0.25">
      <c r="A186" s="15" t="s">
        <v>2563</v>
      </c>
      <c r="B186" t="str">
        <f t="shared" si="2"/>
        <v/>
      </c>
      <c r="C186" t="str">
        <f>IF(B186="","",VLOOKUP(B186,'arf3'!$A$2:$A$801,1,FALSE))</f>
        <v/>
      </c>
    </row>
    <row r="187" spans="1:3" ht="15" x14ac:dyDescent="0.25">
      <c r="A187" s="15" t="s">
        <v>2564</v>
      </c>
      <c r="B187" t="str">
        <f t="shared" si="2"/>
        <v>ARID1A</v>
      </c>
      <c r="C187" t="str">
        <f>IF(B187="","",VLOOKUP(B187,'arf3'!$A$2:$A$801,1,FALSE))</f>
        <v>ARID1A</v>
      </c>
    </row>
    <row r="188" spans="1:3" ht="15" x14ac:dyDescent="0.25">
      <c r="A188" s="15" t="s">
        <v>2565</v>
      </c>
      <c r="B188" t="str">
        <f t="shared" si="2"/>
        <v/>
      </c>
      <c r="C188" t="str">
        <f>IF(B188="","",VLOOKUP(B188,'arf3'!$A$2:$A$801,1,FALSE))</f>
        <v/>
      </c>
    </row>
    <row r="189" spans="1:3" ht="15" x14ac:dyDescent="0.25">
      <c r="A189" s="15" t="s">
        <v>2566</v>
      </c>
      <c r="B189" t="str">
        <f t="shared" si="2"/>
        <v/>
      </c>
      <c r="C189" t="str">
        <f>IF(B189="","",VLOOKUP(B189,'arf3'!$A$2:$A$801,1,FALSE))</f>
        <v/>
      </c>
    </row>
    <row r="190" spans="1:3" ht="15" x14ac:dyDescent="0.25">
      <c r="A190" s="15" t="s">
        <v>2567</v>
      </c>
      <c r="B190" t="str">
        <f t="shared" si="2"/>
        <v>ARID1B</v>
      </c>
      <c r="C190" t="str">
        <f>IF(B190="","",VLOOKUP(B190,'arf3'!$A$2:$A$801,1,FALSE))</f>
        <v>ARID1B</v>
      </c>
    </row>
    <row r="191" spans="1:3" ht="15" x14ac:dyDescent="0.25">
      <c r="A191" s="15" t="s">
        <v>2568</v>
      </c>
      <c r="B191" t="str">
        <f t="shared" si="2"/>
        <v/>
      </c>
      <c r="C191" t="str">
        <f>IF(B191="","",VLOOKUP(B191,'arf3'!$A$2:$A$801,1,FALSE))</f>
        <v/>
      </c>
    </row>
    <row r="192" spans="1:3" ht="15" x14ac:dyDescent="0.25">
      <c r="A192" s="15" t="s">
        <v>2569</v>
      </c>
      <c r="B192" t="str">
        <f t="shared" si="2"/>
        <v/>
      </c>
      <c r="C192" t="str">
        <f>IF(B192="","",VLOOKUP(B192,'arf3'!$A$2:$A$801,1,FALSE))</f>
        <v/>
      </c>
    </row>
    <row r="193" spans="1:3" ht="15" x14ac:dyDescent="0.25">
      <c r="A193" s="15" t="s">
        <v>2570</v>
      </c>
      <c r="B193" t="str">
        <f t="shared" si="2"/>
        <v>ARID2</v>
      </c>
      <c r="C193" t="str">
        <f>IF(B193="","",VLOOKUP(B193,'arf3'!$A$2:$A$801,1,FALSE))</f>
        <v>ARID2</v>
      </c>
    </row>
    <row r="194" spans="1:3" ht="15" x14ac:dyDescent="0.25">
      <c r="A194" s="15" t="s">
        <v>2571</v>
      </c>
      <c r="B194" t="str">
        <f t="shared" ref="B194:B257" si="3">IF(RIGHT(A194,1)="a",LEFT(A194,LEN(A194)-6),"")</f>
        <v/>
      </c>
      <c r="C194" t="str">
        <f>IF(B194="","",VLOOKUP(B194,'arf3'!$A$2:$A$801,1,FALSE))</f>
        <v/>
      </c>
    </row>
    <row r="195" spans="1:3" ht="15" x14ac:dyDescent="0.25">
      <c r="A195" s="15" t="s">
        <v>2572</v>
      </c>
      <c r="B195" t="str">
        <f t="shared" si="3"/>
        <v/>
      </c>
      <c r="C195" t="str">
        <f>IF(B195="","",VLOOKUP(B195,'arf3'!$A$2:$A$801,1,FALSE))</f>
        <v/>
      </c>
    </row>
    <row r="196" spans="1:3" ht="15" x14ac:dyDescent="0.25">
      <c r="A196" s="15" t="s">
        <v>2573</v>
      </c>
      <c r="B196" t="str">
        <f t="shared" si="3"/>
        <v>ARL13B</v>
      </c>
      <c r="C196" t="str">
        <f>IF(B196="","",VLOOKUP(B196,'arf3'!$A$2:$A$801,1,FALSE))</f>
        <v>ARL13B</v>
      </c>
    </row>
    <row r="197" spans="1:3" ht="15" x14ac:dyDescent="0.25">
      <c r="A197" s="15" t="s">
        <v>2574</v>
      </c>
      <c r="B197" t="str">
        <f t="shared" si="3"/>
        <v/>
      </c>
      <c r="C197" t="str">
        <f>IF(B197="","",VLOOKUP(B197,'arf3'!$A$2:$A$801,1,FALSE))</f>
        <v/>
      </c>
    </row>
    <row r="198" spans="1:3" ht="15" x14ac:dyDescent="0.25">
      <c r="A198" s="15" t="s">
        <v>2575</v>
      </c>
      <c r="B198" t="str">
        <f t="shared" si="3"/>
        <v/>
      </c>
      <c r="C198" t="str">
        <f>IF(B198="","",VLOOKUP(B198,'arf3'!$A$2:$A$801,1,FALSE))</f>
        <v/>
      </c>
    </row>
    <row r="199" spans="1:3" ht="15" x14ac:dyDescent="0.25">
      <c r="A199" s="15" t="s">
        <v>2576</v>
      </c>
      <c r="B199" t="str">
        <f t="shared" si="3"/>
        <v>ARL6</v>
      </c>
      <c r="C199" t="str">
        <f>IF(B199="","",VLOOKUP(B199,'arf3'!$A$2:$A$801,1,FALSE))</f>
        <v>ARL6</v>
      </c>
    </row>
    <row r="200" spans="1:3" ht="15" x14ac:dyDescent="0.25">
      <c r="A200" s="15" t="s">
        <v>2577</v>
      </c>
      <c r="B200" t="str">
        <f t="shared" si="3"/>
        <v/>
      </c>
      <c r="C200" t="str">
        <f>IF(B200="","",VLOOKUP(B200,'arf3'!$A$2:$A$801,1,FALSE))</f>
        <v/>
      </c>
    </row>
    <row r="201" spans="1:3" ht="15" x14ac:dyDescent="0.25">
      <c r="A201" s="15" t="s">
        <v>2578</v>
      </c>
      <c r="B201" t="str">
        <f t="shared" si="3"/>
        <v/>
      </c>
      <c r="C201" t="str">
        <f>IF(B201="","",VLOOKUP(B201,'arf3'!$A$2:$A$801,1,FALSE))</f>
        <v/>
      </c>
    </row>
    <row r="202" spans="1:3" ht="15" x14ac:dyDescent="0.25">
      <c r="A202" s="15" t="s">
        <v>2579</v>
      </c>
      <c r="B202" t="str">
        <f t="shared" si="3"/>
        <v>ARSE</v>
      </c>
      <c r="C202" t="str">
        <f>IF(B202="","",VLOOKUP(B202,'arf3'!$A$2:$A$801,1,FALSE))</f>
        <v>ARSE</v>
      </c>
    </row>
    <row r="203" spans="1:3" ht="15" x14ac:dyDescent="0.25">
      <c r="A203" s="15" t="s">
        <v>2580</v>
      </c>
      <c r="B203" t="str">
        <f t="shared" si="3"/>
        <v/>
      </c>
      <c r="C203" t="str">
        <f>IF(B203="","",VLOOKUP(B203,'arf3'!$A$2:$A$801,1,FALSE))</f>
        <v/>
      </c>
    </row>
    <row r="204" spans="1:3" ht="15" x14ac:dyDescent="0.25">
      <c r="A204" s="15" t="s">
        <v>2581</v>
      </c>
      <c r="B204" t="str">
        <f t="shared" si="3"/>
        <v/>
      </c>
      <c r="C204" t="str">
        <f>IF(B204="","",VLOOKUP(B204,'arf3'!$A$2:$A$801,1,FALSE))</f>
        <v/>
      </c>
    </row>
    <row r="205" spans="1:3" ht="15" x14ac:dyDescent="0.25">
      <c r="A205" s="15" t="s">
        <v>2582</v>
      </c>
      <c r="B205" t="str">
        <f t="shared" si="3"/>
        <v>ARX</v>
      </c>
      <c r="C205" t="str">
        <f>IF(B205="","",VLOOKUP(B205,'arf3'!$A$2:$A$801,1,FALSE))</f>
        <v>ARX</v>
      </c>
    </row>
    <row r="206" spans="1:3" ht="15" x14ac:dyDescent="0.25">
      <c r="A206" s="15" t="s">
        <v>2583</v>
      </c>
      <c r="B206" t="str">
        <f t="shared" si="3"/>
        <v/>
      </c>
      <c r="C206" t="str">
        <f>IF(B206="","",VLOOKUP(B206,'arf3'!$A$2:$A$801,1,FALSE))</f>
        <v/>
      </c>
    </row>
    <row r="207" spans="1:3" ht="15" x14ac:dyDescent="0.25">
      <c r="A207" s="15" t="s">
        <v>2584</v>
      </c>
      <c r="B207" t="str">
        <f t="shared" si="3"/>
        <v/>
      </c>
      <c r="C207" t="str">
        <f>IF(B207="","",VLOOKUP(B207,'arf3'!$A$2:$A$801,1,FALSE))</f>
        <v/>
      </c>
    </row>
    <row r="208" spans="1:3" ht="15" x14ac:dyDescent="0.25">
      <c r="A208" s="15" t="s">
        <v>2585</v>
      </c>
      <c r="B208" t="str">
        <f t="shared" si="3"/>
        <v>ASL</v>
      </c>
      <c r="C208" t="str">
        <f>IF(B208="","",VLOOKUP(B208,'arf3'!$A$2:$A$801,1,FALSE))</f>
        <v>ASL</v>
      </c>
    </row>
    <row r="209" spans="1:3" ht="15" x14ac:dyDescent="0.25">
      <c r="A209" s="15" t="s">
        <v>2586</v>
      </c>
      <c r="B209" t="str">
        <f t="shared" si="3"/>
        <v/>
      </c>
      <c r="C209" t="str">
        <f>IF(B209="","",VLOOKUP(B209,'arf3'!$A$2:$A$801,1,FALSE))</f>
        <v/>
      </c>
    </row>
    <row r="210" spans="1:3" ht="15" x14ac:dyDescent="0.25">
      <c r="A210" s="15" t="s">
        <v>2587</v>
      </c>
      <c r="B210" t="str">
        <f t="shared" si="3"/>
        <v/>
      </c>
      <c r="C210" t="str">
        <f>IF(B210="","",VLOOKUP(B210,'arf3'!$A$2:$A$801,1,FALSE))</f>
        <v/>
      </c>
    </row>
    <row r="211" spans="1:3" ht="15" x14ac:dyDescent="0.25">
      <c r="A211" s="15" t="s">
        <v>2588</v>
      </c>
      <c r="B211" t="str">
        <f t="shared" si="3"/>
        <v>ASNS</v>
      </c>
      <c r="C211" t="str">
        <f>IF(B211="","",VLOOKUP(B211,'arf3'!$A$2:$A$801,1,FALSE))</f>
        <v>ASNS</v>
      </c>
    </row>
    <row r="212" spans="1:3" ht="15" x14ac:dyDescent="0.25">
      <c r="A212" s="15" t="s">
        <v>2589</v>
      </c>
      <c r="B212" t="str">
        <f t="shared" si="3"/>
        <v/>
      </c>
      <c r="C212" t="str">
        <f>IF(B212="","",VLOOKUP(B212,'arf3'!$A$2:$A$801,1,FALSE))</f>
        <v/>
      </c>
    </row>
    <row r="213" spans="1:3" ht="15" x14ac:dyDescent="0.25">
      <c r="A213" s="15" t="s">
        <v>2590</v>
      </c>
      <c r="B213" t="str">
        <f t="shared" si="3"/>
        <v/>
      </c>
      <c r="C213" t="str">
        <f>IF(B213="","",VLOOKUP(B213,'arf3'!$A$2:$A$801,1,FALSE))</f>
        <v/>
      </c>
    </row>
    <row r="214" spans="1:3" ht="15" x14ac:dyDescent="0.25">
      <c r="A214" s="15" t="s">
        <v>2591</v>
      </c>
      <c r="B214" t="str">
        <f t="shared" si="3"/>
        <v>ASPA</v>
      </c>
      <c r="C214" t="str">
        <f>IF(B214="","",VLOOKUP(B214,'arf3'!$A$2:$A$801,1,FALSE))</f>
        <v>ASPA</v>
      </c>
    </row>
    <row r="215" spans="1:3" ht="15" x14ac:dyDescent="0.25">
      <c r="A215" s="15" t="s">
        <v>2592</v>
      </c>
      <c r="B215" t="str">
        <f t="shared" si="3"/>
        <v/>
      </c>
      <c r="C215" t="str">
        <f>IF(B215="","",VLOOKUP(B215,'arf3'!$A$2:$A$801,1,FALSE))</f>
        <v/>
      </c>
    </row>
    <row r="216" spans="1:3" ht="15" x14ac:dyDescent="0.25">
      <c r="A216" s="15" t="s">
        <v>2593</v>
      </c>
      <c r="B216" t="str">
        <f t="shared" si="3"/>
        <v/>
      </c>
      <c r="C216" t="str">
        <f>IF(B216="","",VLOOKUP(B216,'arf3'!$A$2:$A$801,1,FALSE))</f>
        <v/>
      </c>
    </row>
    <row r="217" spans="1:3" ht="15" x14ac:dyDescent="0.25">
      <c r="A217" s="15" t="s">
        <v>2594</v>
      </c>
      <c r="B217" t="str">
        <f t="shared" si="3"/>
        <v>ASPM</v>
      </c>
      <c r="C217" t="str">
        <f>IF(B217="","",VLOOKUP(B217,'arf3'!$A$2:$A$801,1,FALSE))</f>
        <v>ASPM</v>
      </c>
    </row>
    <row r="218" spans="1:3" ht="15" x14ac:dyDescent="0.25">
      <c r="A218" s="15" t="s">
        <v>2595</v>
      </c>
      <c r="B218" t="str">
        <f t="shared" si="3"/>
        <v/>
      </c>
      <c r="C218" t="str">
        <f>IF(B218="","",VLOOKUP(B218,'arf3'!$A$2:$A$801,1,FALSE))</f>
        <v/>
      </c>
    </row>
    <row r="219" spans="1:3" ht="15" x14ac:dyDescent="0.25">
      <c r="A219" s="15" t="s">
        <v>2596</v>
      </c>
      <c r="B219" t="str">
        <f t="shared" si="3"/>
        <v/>
      </c>
      <c r="C219" t="str">
        <f>IF(B219="","",VLOOKUP(B219,'arf3'!$A$2:$A$801,1,FALSE))</f>
        <v/>
      </c>
    </row>
    <row r="220" spans="1:3" ht="15" x14ac:dyDescent="0.25">
      <c r="A220" s="15" t="s">
        <v>2597</v>
      </c>
      <c r="B220" t="str">
        <f t="shared" si="3"/>
        <v>ASXL1</v>
      </c>
      <c r="C220" t="str">
        <f>IF(B220="","",VLOOKUP(B220,'arf3'!$A$2:$A$801,1,FALSE))</f>
        <v>ASXL1</v>
      </c>
    </row>
    <row r="221" spans="1:3" ht="15" x14ac:dyDescent="0.25">
      <c r="A221" s="15" t="s">
        <v>2598</v>
      </c>
      <c r="B221" t="str">
        <f t="shared" si="3"/>
        <v/>
      </c>
      <c r="C221" t="str">
        <f>IF(B221="","",VLOOKUP(B221,'arf3'!$A$2:$A$801,1,FALSE))</f>
        <v/>
      </c>
    </row>
    <row r="222" spans="1:3" ht="15" x14ac:dyDescent="0.25">
      <c r="A222" s="15" t="s">
        <v>2599</v>
      </c>
      <c r="B222" t="str">
        <f t="shared" si="3"/>
        <v/>
      </c>
      <c r="C222" t="str">
        <f>IF(B222="","",VLOOKUP(B222,'arf3'!$A$2:$A$801,1,FALSE))</f>
        <v/>
      </c>
    </row>
    <row r="223" spans="1:3" ht="15" x14ac:dyDescent="0.25">
      <c r="A223" s="15" t="s">
        <v>2600</v>
      </c>
      <c r="B223" t="str">
        <f t="shared" si="3"/>
        <v>ASXL3</v>
      </c>
      <c r="C223" t="str">
        <f>IF(B223="","",VLOOKUP(B223,'arf3'!$A$2:$A$801,1,FALSE))</f>
        <v>ASXL3</v>
      </c>
    </row>
    <row r="224" spans="1:3" ht="15" x14ac:dyDescent="0.25">
      <c r="A224" s="15" t="s">
        <v>2601</v>
      </c>
      <c r="B224" t="str">
        <f t="shared" si="3"/>
        <v/>
      </c>
      <c r="C224" t="str">
        <f>IF(B224="","",VLOOKUP(B224,'arf3'!$A$2:$A$801,1,FALSE))</f>
        <v/>
      </c>
    </row>
    <row r="225" spans="1:3" ht="15" x14ac:dyDescent="0.25">
      <c r="A225" s="15" t="s">
        <v>2602</v>
      </c>
      <c r="B225" t="str">
        <f t="shared" si="3"/>
        <v/>
      </c>
      <c r="C225" t="str">
        <f>IF(B225="","",VLOOKUP(B225,'arf3'!$A$2:$A$801,1,FALSE))</f>
        <v/>
      </c>
    </row>
    <row r="226" spans="1:3" ht="15" x14ac:dyDescent="0.25">
      <c r="A226" s="15" t="s">
        <v>2603</v>
      </c>
      <c r="B226" t="str">
        <f t="shared" si="3"/>
        <v>ATIC</v>
      </c>
      <c r="C226" t="str">
        <f>IF(B226="","",VLOOKUP(B226,'arf3'!$A$2:$A$801,1,FALSE))</f>
        <v>ATIC</v>
      </c>
    </row>
    <row r="227" spans="1:3" ht="15" x14ac:dyDescent="0.25">
      <c r="A227" s="15" t="s">
        <v>2604</v>
      </c>
      <c r="B227" t="str">
        <f t="shared" si="3"/>
        <v/>
      </c>
      <c r="C227" t="str">
        <f>IF(B227="","",VLOOKUP(B227,'arf3'!$A$2:$A$801,1,FALSE))</f>
        <v/>
      </c>
    </row>
    <row r="228" spans="1:3" ht="15" x14ac:dyDescent="0.25">
      <c r="A228" s="15" t="s">
        <v>2605</v>
      </c>
      <c r="B228" t="str">
        <f t="shared" si="3"/>
        <v/>
      </c>
      <c r="C228" t="str">
        <f>IF(B228="","",VLOOKUP(B228,'arf3'!$A$2:$A$801,1,FALSE))</f>
        <v/>
      </c>
    </row>
    <row r="229" spans="1:3" ht="15" x14ac:dyDescent="0.25">
      <c r="A229" s="15" t="s">
        <v>2606</v>
      </c>
      <c r="B229" t="str">
        <f t="shared" si="3"/>
        <v>ATP1A3</v>
      </c>
      <c r="C229" t="str">
        <f>IF(B229="","",VLOOKUP(B229,'arf3'!$A$2:$A$801,1,FALSE))</f>
        <v>ATP1A3</v>
      </c>
    </row>
    <row r="230" spans="1:3" ht="15" x14ac:dyDescent="0.25">
      <c r="A230" s="15" t="s">
        <v>2607</v>
      </c>
      <c r="B230" t="str">
        <f t="shared" si="3"/>
        <v/>
      </c>
      <c r="C230" t="str">
        <f>IF(B230="","",VLOOKUP(B230,'arf3'!$A$2:$A$801,1,FALSE))</f>
        <v/>
      </c>
    </row>
    <row r="231" spans="1:3" ht="15" x14ac:dyDescent="0.25">
      <c r="A231" s="15" t="s">
        <v>2608</v>
      </c>
      <c r="B231" t="str">
        <f t="shared" si="3"/>
        <v/>
      </c>
      <c r="C231" t="str">
        <f>IF(B231="","",VLOOKUP(B231,'arf3'!$A$2:$A$801,1,FALSE))</f>
        <v/>
      </c>
    </row>
    <row r="232" spans="1:3" ht="15" x14ac:dyDescent="0.25">
      <c r="A232" s="15" t="s">
        <v>2609</v>
      </c>
      <c r="B232" t="str">
        <f t="shared" si="3"/>
        <v>ATP6AP2</v>
      </c>
      <c r="C232" t="str">
        <f>IF(B232="","",VLOOKUP(B232,'arf3'!$A$2:$A$801,1,FALSE))</f>
        <v>ATP6AP2</v>
      </c>
    </row>
    <row r="233" spans="1:3" ht="15" x14ac:dyDescent="0.25">
      <c r="A233" s="15" t="s">
        <v>2610</v>
      </c>
      <c r="B233" t="str">
        <f t="shared" si="3"/>
        <v/>
      </c>
      <c r="C233" t="str">
        <f>IF(B233="","",VLOOKUP(B233,'arf3'!$A$2:$A$801,1,FALSE))</f>
        <v/>
      </c>
    </row>
    <row r="234" spans="1:3" ht="15" x14ac:dyDescent="0.25">
      <c r="A234" s="15" t="s">
        <v>2611</v>
      </c>
      <c r="B234" t="str">
        <f t="shared" si="3"/>
        <v/>
      </c>
      <c r="C234" t="str">
        <f>IF(B234="","",VLOOKUP(B234,'arf3'!$A$2:$A$801,1,FALSE))</f>
        <v/>
      </c>
    </row>
    <row r="235" spans="1:3" ht="15" x14ac:dyDescent="0.25">
      <c r="A235" s="15" t="s">
        <v>2612</v>
      </c>
      <c r="B235" t="str">
        <f t="shared" si="3"/>
        <v>ATP6V0A2</v>
      </c>
      <c r="C235" t="str">
        <f>IF(B235="","",VLOOKUP(B235,'arf3'!$A$2:$A$801,1,FALSE))</f>
        <v>ATP6V0A2</v>
      </c>
    </row>
    <row r="236" spans="1:3" ht="15" x14ac:dyDescent="0.25">
      <c r="A236" s="15" t="s">
        <v>2613</v>
      </c>
      <c r="B236" t="str">
        <f t="shared" si="3"/>
        <v/>
      </c>
      <c r="C236" t="str">
        <f>IF(B236="","",VLOOKUP(B236,'arf3'!$A$2:$A$801,1,FALSE))</f>
        <v/>
      </c>
    </row>
    <row r="237" spans="1:3" ht="15" x14ac:dyDescent="0.25">
      <c r="A237" s="15" t="s">
        <v>2614</v>
      </c>
      <c r="B237" t="str">
        <f t="shared" si="3"/>
        <v/>
      </c>
      <c r="C237" t="str">
        <f>IF(B237="","",VLOOKUP(B237,'arf3'!$A$2:$A$801,1,FALSE))</f>
        <v/>
      </c>
    </row>
    <row r="238" spans="1:3" ht="15" x14ac:dyDescent="0.25">
      <c r="A238" s="15" t="s">
        <v>2615</v>
      </c>
      <c r="B238" t="str">
        <f t="shared" si="3"/>
        <v>ATP7A</v>
      </c>
      <c r="C238" t="str">
        <f>IF(B238="","",VLOOKUP(B238,'arf3'!$A$2:$A$801,1,FALSE))</f>
        <v>ATP7A</v>
      </c>
    </row>
    <row r="239" spans="1:3" ht="15" x14ac:dyDescent="0.25">
      <c r="A239" s="15" t="s">
        <v>2616</v>
      </c>
      <c r="B239" t="str">
        <f t="shared" si="3"/>
        <v/>
      </c>
      <c r="C239" t="str">
        <f>IF(B239="","",VLOOKUP(B239,'arf3'!$A$2:$A$801,1,FALSE))</f>
        <v/>
      </c>
    </row>
    <row r="240" spans="1:3" ht="15" x14ac:dyDescent="0.25">
      <c r="A240" s="15" t="s">
        <v>2617</v>
      </c>
      <c r="B240" t="str">
        <f t="shared" si="3"/>
        <v/>
      </c>
      <c r="C240" t="str">
        <f>IF(B240="","",VLOOKUP(B240,'arf3'!$A$2:$A$801,1,FALSE))</f>
        <v/>
      </c>
    </row>
    <row r="241" spans="1:3" ht="15" x14ac:dyDescent="0.25">
      <c r="A241" s="15" t="s">
        <v>2618</v>
      </c>
      <c r="B241" t="str">
        <f t="shared" si="3"/>
        <v>ATP8A2</v>
      </c>
      <c r="C241" t="str">
        <f>IF(B241="","",VLOOKUP(B241,'arf3'!$A$2:$A$801,1,FALSE))</f>
        <v>ATP8A2</v>
      </c>
    </row>
    <row r="242" spans="1:3" ht="15" x14ac:dyDescent="0.25">
      <c r="A242" s="15" t="s">
        <v>2619</v>
      </c>
      <c r="B242" t="str">
        <f t="shared" si="3"/>
        <v/>
      </c>
      <c r="C242" t="str">
        <f>IF(B242="","",VLOOKUP(B242,'arf3'!$A$2:$A$801,1,FALSE))</f>
        <v/>
      </c>
    </row>
    <row r="243" spans="1:3" ht="15" x14ac:dyDescent="0.25">
      <c r="A243" s="15" t="s">
        <v>2620</v>
      </c>
      <c r="B243" t="str">
        <f t="shared" si="3"/>
        <v/>
      </c>
      <c r="C243" t="str">
        <f>IF(B243="","",VLOOKUP(B243,'arf3'!$A$2:$A$801,1,FALSE))</f>
        <v/>
      </c>
    </row>
    <row r="244" spans="1:3" ht="15" x14ac:dyDescent="0.25">
      <c r="A244" s="15" t="s">
        <v>2621</v>
      </c>
      <c r="B244" t="str">
        <f t="shared" si="3"/>
        <v>ATR</v>
      </c>
      <c r="C244" t="str">
        <f>IF(B244="","",VLOOKUP(B244,'arf3'!$A$2:$A$801,1,FALSE))</f>
        <v>ATR</v>
      </c>
    </row>
    <row r="245" spans="1:3" ht="15" x14ac:dyDescent="0.25">
      <c r="A245" s="15" t="s">
        <v>2622</v>
      </c>
      <c r="B245" t="str">
        <f t="shared" si="3"/>
        <v/>
      </c>
      <c r="C245" t="str">
        <f>IF(B245="","",VLOOKUP(B245,'arf3'!$A$2:$A$801,1,FALSE))</f>
        <v/>
      </c>
    </row>
    <row r="246" spans="1:3" ht="15" x14ac:dyDescent="0.25">
      <c r="A246" s="15" t="s">
        <v>2623</v>
      </c>
      <c r="B246" t="str">
        <f t="shared" si="3"/>
        <v>ATRIP</v>
      </c>
      <c r="C246" t="str">
        <f>IF(B246="","",VLOOKUP(B246,'arf3'!$A$2:$A$801,1,FALSE))</f>
        <v>ATRIP</v>
      </c>
    </row>
    <row r="247" spans="1:3" ht="15" x14ac:dyDescent="0.25">
      <c r="A247" s="15" t="s">
        <v>2624</v>
      </c>
      <c r="B247" t="str">
        <f t="shared" si="3"/>
        <v/>
      </c>
      <c r="C247" t="str">
        <f>IF(B247="","",VLOOKUP(B247,'arf3'!$A$2:$A$801,1,FALSE))</f>
        <v/>
      </c>
    </row>
    <row r="248" spans="1:3" ht="15" x14ac:dyDescent="0.25">
      <c r="A248" s="15" t="s">
        <v>2625</v>
      </c>
      <c r="B248" t="str">
        <f t="shared" si="3"/>
        <v/>
      </c>
      <c r="C248" t="str">
        <f>IF(B248="","",VLOOKUP(B248,'arf3'!$A$2:$A$801,1,FALSE))</f>
        <v/>
      </c>
    </row>
    <row r="249" spans="1:3" ht="15" x14ac:dyDescent="0.25">
      <c r="A249" s="15" t="s">
        <v>2626</v>
      </c>
      <c r="B249" t="str">
        <f t="shared" si="3"/>
        <v/>
      </c>
      <c r="C249" t="str">
        <f>IF(B249="","",VLOOKUP(B249,'arf3'!$A$2:$A$801,1,FALSE))</f>
        <v/>
      </c>
    </row>
    <row r="250" spans="1:3" ht="15" x14ac:dyDescent="0.25">
      <c r="A250" s="15" t="s">
        <v>2627</v>
      </c>
      <c r="B250" t="str">
        <f t="shared" si="3"/>
        <v>ATRX</v>
      </c>
      <c r="C250" t="str">
        <f>IF(B250="","",VLOOKUP(B250,'arf3'!$A$2:$A$801,1,FALSE))</f>
        <v>ATRX</v>
      </c>
    </row>
    <row r="251" spans="1:3" ht="15" x14ac:dyDescent="0.25">
      <c r="A251" s="15" t="s">
        <v>2628</v>
      </c>
      <c r="B251" t="str">
        <f t="shared" si="3"/>
        <v/>
      </c>
      <c r="C251" t="str">
        <f>IF(B251="","",VLOOKUP(B251,'arf3'!$A$2:$A$801,1,FALSE))</f>
        <v/>
      </c>
    </row>
    <row r="252" spans="1:3" ht="15" x14ac:dyDescent="0.25">
      <c r="A252" s="15" t="s">
        <v>2629</v>
      </c>
      <c r="B252" t="str">
        <f t="shared" si="3"/>
        <v/>
      </c>
      <c r="C252" t="str">
        <f>IF(B252="","",VLOOKUP(B252,'arf3'!$A$2:$A$801,1,FALSE))</f>
        <v/>
      </c>
    </row>
    <row r="253" spans="1:3" ht="15" x14ac:dyDescent="0.25">
      <c r="A253" s="15" t="s">
        <v>2630</v>
      </c>
      <c r="B253" t="str">
        <f t="shared" si="3"/>
        <v>AUH</v>
      </c>
      <c r="C253" t="str">
        <f>IF(B253="","",VLOOKUP(B253,'arf3'!$A$2:$A$801,1,FALSE))</f>
        <v>AUH</v>
      </c>
    </row>
    <row r="254" spans="1:3" ht="15" x14ac:dyDescent="0.25">
      <c r="A254" s="15" t="s">
        <v>2631</v>
      </c>
      <c r="B254" t="str">
        <f t="shared" si="3"/>
        <v/>
      </c>
      <c r="C254" t="str">
        <f>IF(B254="","",VLOOKUP(B254,'arf3'!$A$2:$A$801,1,FALSE))</f>
        <v/>
      </c>
    </row>
    <row r="255" spans="1:3" ht="15" x14ac:dyDescent="0.25">
      <c r="A255" s="15" t="s">
        <v>2632</v>
      </c>
      <c r="B255" t="str">
        <f t="shared" si="3"/>
        <v/>
      </c>
      <c r="C255" t="str">
        <f>IF(B255="","",VLOOKUP(B255,'arf3'!$A$2:$A$801,1,FALSE))</f>
        <v/>
      </c>
    </row>
    <row r="256" spans="1:3" ht="15" x14ac:dyDescent="0.25">
      <c r="A256" s="15" t="s">
        <v>2633</v>
      </c>
      <c r="B256" t="str">
        <f t="shared" si="3"/>
        <v>AUTS2</v>
      </c>
      <c r="C256" t="str">
        <f>IF(B256="","",VLOOKUP(B256,'arf3'!$A$2:$A$801,1,FALSE))</f>
        <v>AUTS2</v>
      </c>
    </row>
    <row r="257" spans="1:3" ht="15" x14ac:dyDescent="0.25">
      <c r="A257" s="15" t="s">
        <v>2634</v>
      </c>
      <c r="B257" t="str">
        <f t="shared" si="3"/>
        <v/>
      </c>
      <c r="C257" t="str">
        <f>IF(B257="","",VLOOKUP(B257,'arf3'!$A$2:$A$801,1,FALSE))</f>
        <v/>
      </c>
    </row>
    <row r="258" spans="1:3" ht="15" x14ac:dyDescent="0.25">
      <c r="A258" s="15" t="s">
        <v>2635</v>
      </c>
      <c r="B258" t="str">
        <f t="shared" ref="B258:B321" si="4">IF(RIGHT(A258,1)="a",LEFT(A258,LEN(A258)-6),"")</f>
        <v/>
      </c>
      <c r="C258" t="str">
        <f>IF(B258="","",VLOOKUP(B258,'arf3'!$A$2:$A$801,1,FALSE))</f>
        <v/>
      </c>
    </row>
    <row r="259" spans="1:3" ht="15" x14ac:dyDescent="0.25">
      <c r="A259" s="15" t="s">
        <v>2636</v>
      </c>
      <c r="B259" t="str">
        <f t="shared" si="4"/>
        <v>B3GLCT</v>
      </c>
      <c r="C259" t="str">
        <f>IF(B259="","",VLOOKUP(B259,'arf3'!$A$2:$A$801,1,FALSE))</f>
        <v>B3GLCT</v>
      </c>
    </row>
    <row r="260" spans="1:3" ht="15" x14ac:dyDescent="0.25">
      <c r="A260" s="15" t="s">
        <v>2637</v>
      </c>
      <c r="B260" t="str">
        <f t="shared" si="4"/>
        <v/>
      </c>
      <c r="C260" t="str">
        <f>IF(B260="","",VLOOKUP(B260,'arf3'!$A$2:$A$801,1,FALSE))</f>
        <v/>
      </c>
    </row>
    <row r="261" spans="1:3" ht="15" x14ac:dyDescent="0.25">
      <c r="A261" s="15" t="s">
        <v>2638</v>
      </c>
      <c r="B261" t="str">
        <f t="shared" si="4"/>
        <v/>
      </c>
      <c r="C261" t="str">
        <f>IF(B261="","",VLOOKUP(B261,'arf3'!$A$2:$A$801,1,FALSE))</f>
        <v/>
      </c>
    </row>
    <row r="262" spans="1:3" ht="15" x14ac:dyDescent="0.25">
      <c r="A262" s="15" t="s">
        <v>2639</v>
      </c>
      <c r="B262" t="str">
        <f t="shared" si="4"/>
        <v>B4GALT1</v>
      </c>
      <c r="C262" t="str">
        <f>IF(B262="","",VLOOKUP(B262,'arf3'!$A$2:$A$801,1,FALSE))</f>
        <v>B4GALT1</v>
      </c>
    </row>
    <row r="263" spans="1:3" ht="15" x14ac:dyDescent="0.25">
      <c r="A263" s="15" t="s">
        <v>2640</v>
      </c>
      <c r="B263" t="str">
        <f t="shared" si="4"/>
        <v/>
      </c>
      <c r="C263" t="str">
        <f>IF(B263="","",VLOOKUP(B263,'arf3'!$A$2:$A$801,1,FALSE))</f>
        <v/>
      </c>
    </row>
    <row r="264" spans="1:3" ht="15" x14ac:dyDescent="0.25">
      <c r="A264" s="15" t="s">
        <v>2641</v>
      </c>
      <c r="B264" t="str">
        <f t="shared" si="4"/>
        <v/>
      </c>
      <c r="C264" t="str">
        <f>IF(B264="","",VLOOKUP(B264,'arf3'!$A$2:$A$801,1,FALSE))</f>
        <v/>
      </c>
    </row>
    <row r="265" spans="1:3" ht="15" x14ac:dyDescent="0.25">
      <c r="A265" s="15" t="s">
        <v>2642</v>
      </c>
      <c r="B265" t="str">
        <f t="shared" si="4"/>
        <v>B4GALT7</v>
      </c>
      <c r="C265" t="str">
        <f>IF(B265="","",VLOOKUP(B265,'arf3'!$A$2:$A$801,1,FALSE))</f>
        <v>B4GALT7</v>
      </c>
    </row>
    <row r="266" spans="1:3" ht="15" x14ac:dyDescent="0.25">
      <c r="A266" s="15" t="s">
        <v>2643</v>
      </c>
      <c r="B266" t="str">
        <f t="shared" si="4"/>
        <v/>
      </c>
      <c r="C266" t="str">
        <f>IF(B266="","",VLOOKUP(B266,'arf3'!$A$2:$A$801,1,FALSE))</f>
        <v/>
      </c>
    </row>
    <row r="267" spans="1:3" ht="15" x14ac:dyDescent="0.25">
      <c r="A267" s="15" t="s">
        <v>2644</v>
      </c>
      <c r="B267" t="str">
        <f t="shared" si="4"/>
        <v/>
      </c>
      <c r="C267" t="str">
        <f>IF(B267="","",VLOOKUP(B267,'arf3'!$A$2:$A$801,1,FALSE))</f>
        <v/>
      </c>
    </row>
    <row r="268" spans="1:3" ht="15" x14ac:dyDescent="0.25">
      <c r="A268" s="15" t="s">
        <v>2645</v>
      </c>
      <c r="B268" t="str">
        <f t="shared" si="4"/>
        <v>BBS10</v>
      </c>
      <c r="C268" t="str">
        <f>IF(B268="","",VLOOKUP(B268,'arf3'!$A$2:$A$801,1,FALSE))</f>
        <v>BBS10</v>
      </c>
    </row>
    <row r="269" spans="1:3" ht="15" x14ac:dyDescent="0.25">
      <c r="A269" s="15" t="s">
        <v>2646</v>
      </c>
      <c r="B269" t="str">
        <f t="shared" si="4"/>
        <v/>
      </c>
      <c r="C269" t="str">
        <f>IF(B269="","",VLOOKUP(B269,'arf3'!$A$2:$A$801,1,FALSE))</f>
        <v/>
      </c>
    </row>
    <row r="270" spans="1:3" ht="15" x14ac:dyDescent="0.25">
      <c r="A270" s="15" t="s">
        <v>2647</v>
      </c>
      <c r="B270" t="str">
        <f t="shared" si="4"/>
        <v/>
      </c>
      <c r="C270" t="str">
        <f>IF(B270="","",VLOOKUP(B270,'arf3'!$A$2:$A$801,1,FALSE))</f>
        <v/>
      </c>
    </row>
    <row r="271" spans="1:3" ht="15" x14ac:dyDescent="0.25">
      <c r="A271" s="15" t="s">
        <v>2648</v>
      </c>
      <c r="B271" t="str">
        <f t="shared" si="4"/>
        <v>BBS12</v>
      </c>
      <c r="C271" t="str">
        <f>IF(B271="","",VLOOKUP(B271,'arf3'!$A$2:$A$801,1,FALSE))</f>
        <v>BBS12</v>
      </c>
    </row>
    <row r="272" spans="1:3" ht="15" x14ac:dyDescent="0.25">
      <c r="A272" s="15" t="s">
        <v>2649</v>
      </c>
      <c r="B272" t="str">
        <f t="shared" si="4"/>
        <v/>
      </c>
      <c r="C272" t="str">
        <f>IF(B272="","",VLOOKUP(B272,'arf3'!$A$2:$A$801,1,FALSE))</f>
        <v/>
      </c>
    </row>
    <row r="273" spans="1:3" ht="15" x14ac:dyDescent="0.25">
      <c r="A273" s="15" t="s">
        <v>2650</v>
      </c>
      <c r="B273" t="str">
        <f t="shared" si="4"/>
        <v/>
      </c>
      <c r="C273" t="str">
        <f>IF(B273="","",VLOOKUP(B273,'arf3'!$A$2:$A$801,1,FALSE))</f>
        <v/>
      </c>
    </row>
    <row r="274" spans="1:3" ht="15" x14ac:dyDescent="0.25">
      <c r="A274" s="15" t="s">
        <v>2651</v>
      </c>
      <c r="B274" t="str">
        <f t="shared" si="4"/>
        <v>BBS1</v>
      </c>
      <c r="C274" t="str">
        <f>IF(B274="","",VLOOKUP(B274,'arf3'!$A$2:$A$801,1,FALSE))</f>
        <v>BBS1</v>
      </c>
    </row>
    <row r="275" spans="1:3" ht="15" x14ac:dyDescent="0.25">
      <c r="A275" s="15" t="s">
        <v>2652</v>
      </c>
      <c r="B275" t="str">
        <f t="shared" si="4"/>
        <v/>
      </c>
      <c r="C275" t="str">
        <f>IF(B275="","",VLOOKUP(B275,'arf3'!$A$2:$A$801,1,FALSE))</f>
        <v/>
      </c>
    </row>
    <row r="276" spans="1:3" ht="15" x14ac:dyDescent="0.25">
      <c r="A276" s="15" t="s">
        <v>2653</v>
      </c>
      <c r="B276" t="str">
        <f t="shared" si="4"/>
        <v/>
      </c>
      <c r="C276" t="str">
        <f>IF(B276="","",VLOOKUP(B276,'arf3'!$A$2:$A$801,1,FALSE))</f>
        <v/>
      </c>
    </row>
    <row r="277" spans="1:3" ht="15" x14ac:dyDescent="0.25">
      <c r="A277" s="15" t="s">
        <v>2654</v>
      </c>
      <c r="B277" t="str">
        <f t="shared" si="4"/>
        <v>BBS2</v>
      </c>
      <c r="C277" t="str">
        <f>IF(B277="","",VLOOKUP(B277,'arf3'!$A$2:$A$801,1,FALSE))</f>
        <v>BBS2</v>
      </c>
    </row>
    <row r="278" spans="1:3" ht="15" x14ac:dyDescent="0.25">
      <c r="A278" s="15" t="s">
        <v>2655</v>
      </c>
      <c r="B278" t="str">
        <f t="shared" si="4"/>
        <v/>
      </c>
      <c r="C278" t="str">
        <f>IF(B278="","",VLOOKUP(B278,'arf3'!$A$2:$A$801,1,FALSE))</f>
        <v/>
      </c>
    </row>
    <row r="279" spans="1:3" ht="15" x14ac:dyDescent="0.25">
      <c r="A279" s="15" t="s">
        <v>2656</v>
      </c>
      <c r="B279" t="str">
        <f t="shared" si="4"/>
        <v/>
      </c>
      <c r="C279" t="str">
        <f>IF(B279="","",VLOOKUP(B279,'arf3'!$A$2:$A$801,1,FALSE))</f>
        <v/>
      </c>
    </row>
    <row r="280" spans="1:3" ht="15" x14ac:dyDescent="0.25">
      <c r="A280" s="15" t="s">
        <v>2657</v>
      </c>
      <c r="B280" t="str">
        <f t="shared" si="4"/>
        <v>BBS4</v>
      </c>
      <c r="C280" t="str">
        <f>IF(B280="","",VLOOKUP(B280,'arf3'!$A$2:$A$801,1,FALSE))</f>
        <v>BBS4</v>
      </c>
    </row>
    <row r="281" spans="1:3" ht="15" x14ac:dyDescent="0.25">
      <c r="A281" s="15" t="s">
        <v>2658</v>
      </c>
      <c r="B281" t="str">
        <f t="shared" si="4"/>
        <v/>
      </c>
      <c r="C281" t="str">
        <f>IF(B281="","",VLOOKUP(B281,'arf3'!$A$2:$A$801,1,FALSE))</f>
        <v/>
      </c>
    </row>
    <row r="282" spans="1:3" ht="15" x14ac:dyDescent="0.25">
      <c r="A282" s="15" t="s">
        <v>2659</v>
      </c>
      <c r="B282" t="str">
        <f t="shared" si="4"/>
        <v/>
      </c>
      <c r="C282" t="str">
        <f>IF(B282="","",VLOOKUP(B282,'arf3'!$A$2:$A$801,1,FALSE))</f>
        <v/>
      </c>
    </row>
    <row r="283" spans="1:3" ht="15" x14ac:dyDescent="0.25">
      <c r="A283" s="15" t="s">
        <v>2660</v>
      </c>
      <c r="B283" t="str">
        <f t="shared" si="4"/>
        <v>BBS5</v>
      </c>
      <c r="C283" t="str">
        <f>IF(B283="","",VLOOKUP(B283,'arf3'!$A$2:$A$801,1,FALSE))</f>
        <v>BBS5</v>
      </c>
    </row>
    <row r="284" spans="1:3" ht="15" x14ac:dyDescent="0.25">
      <c r="A284" s="15" t="s">
        <v>2661</v>
      </c>
      <c r="B284" t="str">
        <f t="shared" si="4"/>
        <v/>
      </c>
      <c r="C284" t="str">
        <f>IF(B284="","",VLOOKUP(B284,'arf3'!$A$2:$A$801,1,FALSE))</f>
        <v/>
      </c>
    </row>
    <row r="285" spans="1:3" ht="15" x14ac:dyDescent="0.25">
      <c r="A285" s="15" t="s">
        <v>2662</v>
      </c>
      <c r="B285" t="str">
        <f t="shared" si="4"/>
        <v/>
      </c>
      <c r="C285" t="str">
        <f>IF(B285="","",VLOOKUP(B285,'arf3'!$A$2:$A$801,1,FALSE))</f>
        <v/>
      </c>
    </row>
    <row r="286" spans="1:3" ht="15" x14ac:dyDescent="0.25">
      <c r="A286" s="15" t="s">
        <v>2663</v>
      </c>
      <c r="B286" t="str">
        <f t="shared" si="4"/>
        <v>BBS7</v>
      </c>
      <c r="C286" t="str">
        <f>IF(B286="","",VLOOKUP(B286,'arf3'!$A$2:$A$801,1,FALSE))</f>
        <v>BBS7</v>
      </c>
    </row>
    <row r="287" spans="1:3" ht="15" x14ac:dyDescent="0.25">
      <c r="A287" s="15" t="s">
        <v>2664</v>
      </c>
      <c r="B287" t="str">
        <f t="shared" si="4"/>
        <v/>
      </c>
      <c r="C287" t="str">
        <f>IF(B287="","",VLOOKUP(B287,'arf3'!$A$2:$A$801,1,FALSE))</f>
        <v/>
      </c>
    </row>
    <row r="288" spans="1:3" ht="15" x14ac:dyDescent="0.25">
      <c r="A288" s="15" t="s">
        <v>2665</v>
      </c>
      <c r="B288" t="str">
        <f t="shared" si="4"/>
        <v/>
      </c>
      <c r="C288" t="str">
        <f>IF(B288="","",VLOOKUP(B288,'arf3'!$A$2:$A$801,1,FALSE))</f>
        <v/>
      </c>
    </row>
    <row r="289" spans="1:3" ht="15" x14ac:dyDescent="0.25">
      <c r="A289" s="15" t="s">
        <v>2666</v>
      </c>
      <c r="B289" t="str">
        <f t="shared" si="4"/>
        <v>BBS9</v>
      </c>
      <c r="C289" t="str">
        <f>IF(B289="","",VLOOKUP(B289,'arf3'!$A$2:$A$801,1,FALSE))</f>
        <v>BBS9</v>
      </c>
    </row>
    <row r="290" spans="1:3" ht="15" x14ac:dyDescent="0.25">
      <c r="A290" s="15" t="s">
        <v>2667</v>
      </c>
      <c r="B290" t="str">
        <f t="shared" si="4"/>
        <v/>
      </c>
      <c r="C290" t="str">
        <f>IF(B290="","",VLOOKUP(B290,'arf3'!$A$2:$A$801,1,FALSE))</f>
        <v/>
      </c>
    </row>
    <row r="291" spans="1:3" ht="15" x14ac:dyDescent="0.25">
      <c r="A291" s="15" t="s">
        <v>2668</v>
      </c>
      <c r="B291" t="str">
        <f t="shared" si="4"/>
        <v/>
      </c>
      <c r="C291" t="str">
        <f>IF(B291="","",VLOOKUP(B291,'arf3'!$A$2:$A$801,1,FALSE))</f>
        <v/>
      </c>
    </row>
    <row r="292" spans="1:3" ht="15" x14ac:dyDescent="0.25">
      <c r="A292" s="15" t="s">
        <v>2669</v>
      </c>
      <c r="B292" t="str">
        <f t="shared" si="4"/>
        <v>BCKDHA</v>
      </c>
      <c r="C292" t="str">
        <f>IF(B292="","",VLOOKUP(B292,'arf3'!$A$2:$A$801,1,FALSE))</f>
        <v>BCKDHA</v>
      </c>
    </row>
    <row r="293" spans="1:3" ht="15" x14ac:dyDescent="0.25">
      <c r="A293" s="15" t="s">
        <v>2670</v>
      </c>
      <c r="B293" t="str">
        <f t="shared" si="4"/>
        <v/>
      </c>
      <c r="C293" t="str">
        <f>IF(B293="","",VLOOKUP(B293,'arf3'!$A$2:$A$801,1,FALSE))</f>
        <v/>
      </c>
    </row>
    <row r="294" spans="1:3" ht="15" x14ac:dyDescent="0.25">
      <c r="A294" s="15" t="s">
        <v>2671</v>
      </c>
      <c r="B294" t="str">
        <f t="shared" si="4"/>
        <v/>
      </c>
      <c r="C294" t="str">
        <f>IF(B294="","",VLOOKUP(B294,'arf3'!$A$2:$A$801,1,FALSE))</f>
        <v/>
      </c>
    </row>
    <row r="295" spans="1:3" ht="15" x14ac:dyDescent="0.25">
      <c r="A295" s="15" t="s">
        <v>2672</v>
      </c>
      <c r="B295" t="str">
        <f t="shared" si="4"/>
        <v>BCKDHB</v>
      </c>
      <c r="C295" t="str">
        <f>IF(B295="","",VLOOKUP(B295,'arf3'!$A$2:$A$801,1,FALSE))</f>
        <v>BCKDHB</v>
      </c>
    </row>
    <row r="296" spans="1:3" ht="15" x14ac:dyDescent="0.25">
      <c r="A296" s="15" t="s">
        <v>2673</v>
      </c>
      <c r="B296" t="str">
        <f t="shared" si="4"/>
        <v/>
      </c>
      <c r="C296" t="str">
        <f>IF(B296="","",VLOOKUP(B296,'arf3'!$A$2:$A$801,1,FALSE))</f>
        <v/>
      </c>
    </row>
    <row r="297" spans="1:3" ht="15" x14ac:dyDescent="0.25">
      <c r="A297" s="15" t="s">
        <v>2674</v>
      </c>
      <c r="B297" t="str">
        <f t="shared" si="4"/>
        <v/>
      </c>
      <c r="C297" t="str">
        <f>IF(B297="","",VLOOKUP(B297,'arf3'!$A$2:$A$801,1,FALSE))</f>
        <v/>
      </c>
    </row>
    <row r="298" spans="1:3" ht="15" x14ac:dyDescent="0.25">
      <c r="A298" s="15" t="s">
        <v>2675</v>
      </c>
      <c r="B298" t="str">
        <f t="shared" si="4"/>
        <v>BCL11A</v>
      </c>
      <c r="C298" t="str">
        <f>IF(B298="","",VLOOKUP(B298,'arf3'!$A$2:$A$801,1,FALSE))</f>
        <v>BCL11A</v>
      </c>
    </row>
    <row r="299" spans="1:3" ht="15" x14ac:dyDescent="0.25">
      <c r="A299" s="15" t="s">
        <v>2676</v>
      </c>
      <c r="B299" t="str">
        <f t="shared" si="4"/>
        <v/>
      </c>
      <c r="C299" t="str">
        <f>IF(B299="","",VLOOKUP(B299,'arf3'!$A$2:$A$801,1,FALSE))</f>
        <v/>
      </c>
    </row>
    <row r="300" spans="1:3" ht="15" x14ac:dyDescent="0.25">
      <c r="A300" s="15" t="s">
        <v>2677</v>
      </c>
      <c r="B300" t="str">
        <f t="shared" si="4"/>
        <v/>
      </c>
      <c r="C300" t="str">
        <f>IF(B300="","",VLOOKUP(B300,'arf3'!$A$2:$A$801,1,FALSE))</f>
        <v/>
      </c>
    </row>
    <row r="301" spans="1:3" ht="15" x14ac:dyDescent="0.25">
      <c r="A301" s="15" t="s">
        <v>2678</v>
      </c>
      <c r="B301" t="str">
        <f t="shared" si="4"/>
        <v>BCOR</v>
      </c>
      <c r="C301" t="str">
        <f>IF(B301="","",VLOOKUP(B301,'arf3'!$A$2:$A$801,1,FALSE))</f>
        <v>BCOR</v>
      </c>
    </row>
    <row r="302" spans="1:3" ht="15" x14ac:dyDescent="0.25">
      <c r="A302" s="15" t="s">
        <v>2679</v>
      </c>
      <c r="B302" t="str">
        <f t="shared" si="4"/>
        <v/>
      </c>
      <c r="C302" t="str">
        <f>IF(B302="","",VLOOKUP(B302,'arf3'!$A$2:$A$801,1,FALSE))</f>
        <v/>
      </c>
    </row>
    <row r="303" spans="1:3" ht="15" x14ac:dyDescent="0.25">
      <c r="A303" s="15" t="s">
        <v>2680</v>
      </c>
      <c r="B303" t="str">
        <f t="shared" si="4"/>
        <v/>
      </c>
      <c r="C303" t="str">
        <f>IF(B303="","",VLOOKUP(B303,'arf3'!$A$2:$A$801,1,FALSE))</f>
        <v/>
      </c>
    </row>
    <row r="304" spans="1:3" ht="15" x14ac:dyDescent="0.25">
      <c r="A304" s="15" t="s">
        <v>2681</v>
      </c>
      <c r="B304" t="str">
        <f t="shared" si="4"/>
        <v>BCS1L</v>
      </c>
      <c r="C304" t="str">
        <f>IF(B304="","",VLOOKUP(B304,'arf3'!$A$2:$A$801,1,FALSE))</f>
        <v>BCS1L</v>
      </c>
    </row>
    <row r="305" spans="1:3" ht="15" x14ac:dyDescent="0.25">
      <c r="A305" s="15" t="s">
        <v>2682</v>
      </c>
      <c r="B305" t="str">
        <f t="shared" si="4"/>
        <v/>
      </c>
      <c r="C305" t="str">
        <f>IF(B305="","",VLOOKUP(B305,'arf3'!$A$2:$A$801,1,FALSE))</f>
        <v/>
      </c>
    </row>
    <row r="306" spans="1:3" ht="15" x14ac:dyDescent="0.25">
      <c r="A306" s="15" t="s">
        <v>2683</v>
      </c>
      <c r="B306" t="str">
        <f t="shared" si="4"/>
        <v/>
      </c>
      <c r="C306" t="str">
        <f>IF(B306="","",VLOOKUP(B306,'arf3'!$A$2:$A$801,1,FALSE))</f>
        <v/>
      </c>
    </row>
    <row r="307" spans="1:3" ht="15" x14ac:dyDescent="0.25">
      <c r="A307" s="15" t="s">
        <v>2684</v>
      </c>
      <c r="B307" t="str">
        <f t="shared" si="4"/>
        <v>BLM</v>
      </c>
      <c r="C307" t="str">
        <f>IF(B307="","",VLOOKUP(B307,'arf3'!$A$2:$A$801,1,FALSE))</f>
        <v>BLM</v>
      </c>
    </row>
    <row r="308" spans="1:3" ht="15" x14ac:dyDescent="0.25">
      <c r="A308" s="15" t="s">
        <v>2685</v>
      </c>
      <c r="B308" t="str">
        <f t="shared" si="4"/>
        <v/>
      </c>
      <c r="C308" t="str">
        <f>IF(B308="","",VLOOKUP(B308,'arf3'!$A$2:$A$801,1,FALSE))</f>
        <v/>
      </c>
    </row>
    <row r="309" spans="1:3" ht="15" x14ac:dyDescent="0.25">
      <c r="A309" s="15" t="s">
        <v>2686</v>
      </c>
      <c r="B309" t="str">
        <f t="shared" si="4"/>
        <v/>
      </c>
      <c r="C309" t="str">
        <f>IF(B309="","",VLOOKUP(B309,'arf3'!$A$2:$A$801,1,FALSE))</f>
        <v/>
      </c>
    </row>
    <row r="310" spans="1:3" ht="15" x14ac:dyDescent="0.25">
      <c r="A310" s="15" t="s">
        <v>2687</v>
      </c>
      <c r="B310" t="str">
        <f t="shared" si="4"/>
        <v>BRAF</v>
      </c>
      <c r="C310" t="str">
        <f>IF(B310="","",VLOOKUP(B310,'arf3'!$A$2:$A$801,1,FALSE))</f>
        <v>BRAF</v>
      </c>
    </row>
    <row r="311" spans="1:3" ht="15" x14ac:dyDescent="0.25">
      <c r="A311" s="15" t="s">
        <v>2688</v>
      </c>
      <c r="B311" t="str">
        <f t="shared" si="4"/>
        <v/>
      </c>
      <c r="C311" t="str">
        <f>IF(B311="","",VLOOKUP(B311,'arf3'!$A$2:$A$801,1,FALSE))</f>
        <v/>
      </c>
    </row>
    <row r="312" spans="1:3" ht="15" x14ac:dyDescent="0.25">
      <c r="A312" s="15" t="s">
        <v>2689</v>
      </c>
      <c r="B312" t="str">
        <f t="shared" si="4"/>
        <v/>
      </c>
      <c r="C312" t="str">
        <f>IF(B312="","",VLOOKUP(B312,'arf3'!$A$2:$A$801,1,FALSE))</f>
        <v/>
      </c>
    </row>
    <row r="313" spans="1:3" ht="15" x14ac:dyDescent="0.25">
      <c r="A313" s="15" t="s">
        <v>2690</v>
      </c>
      <c r="B313" t="str">
        <f t="shared" si="4"/>
        <v>BRWD3</v>
      </c>
      <c r="C313" t="str">
        <f>IF(B313="","",VLOOKUP(B313,'arf3'!$A$2:$A$801,1,FALSE))</f>
        <v>BRWD3</v>
      </c>
    </row>
    <row r="314" spans="1:3" ht="15" x14ac:dyDescent="0.25">
      <c r="A314" s="15" t="s">
        <v>2691</v>
      </c>
      <c r="B314" t="str">
        <f t="shared" si="4"/>
        <v/>
      </c>
      <c r="C314" t="str">
        <f>IF(B314="","",VLOOKUP(B314,'arf3'!$A$2:$A$801,1,FALSE))</f>
        <v/>
      </c>
    </row>
    <row r="315" spans="1:3" ht="15" x14ac:dyDescent="0.25">
      <c r="A315" s="15" t="s">
        <v>2692</v>
      </c>
      <c r="B315" t="str">
        <f t="shared" si="4"/>
        <v/>
      </c>
      <c r="C315" t="str">
        <f>IF(B315="","",VLOOKUP(B315,'arf3'!$A$2:$A$801,1,FALSE))</f>
        <v/>
      </c>
    </row>
    <row r="316" spans="1:3" ht="15" x14ac:dyDescent="0.25">
      <c r="A316" s="15" t="s">
        <v>2693</v>
      </c>
      <c r="B316" t="str">
        <f t="shared" si="4"/>
        <v>BSCL2</v>
      </c>
      <c r="C316" t="str">
        <f>IF(B316="","",VLOOKUP(B316,'arf3'!$A$2:$A$801,1,FALSE))</f>
        <v>BSCL2</v>
      </c>
    </row>
    <row r="317" spans="1:3" ht="15" x14ac:dyDescent="0.25">
      <c r="A317" s="15" t="s">
        <v>2694</v>
      </c>
      <c r="B317" t="str">
        <f t="shared" si="4"/>
        <v/>
      </c>
      <c r="C317" t="str">
        <f>IF(B317="","",VLOOKUP(B317,'arf3'!$A$2:$A$801,1,FALSE))</f>
        <v/>
      </c>
    </row>
    <row r="318" spans="1:3" ht="15" x14ac:dyDescent="0.25">
      <c r="A318" s="15" t="s">
        <v>2695</v>
      </c>
      <c r="B318" t="str">
        <f t="shared" si="4"/>
        <v/>
      </c>
      <c r="C318" t="str">
        <f>IF(B318="","",VLOOKUP(B318,'arf3'!$A$2:$A$801,1,FALSE))</f>
        <v/>
      </c>
    </row>
    <row r="319" spans="1:3" ht="15" x14ac:dyDescent="0.25">
      <c r="A319" s="15" t="s">
        <v>2696</v>
      </c>
      <c r="B319" t="str">
        <f t="shared" si="4"/>
        <v>BTD</v>
      </c>
      <c r="C319" t="str">
        <f>IF(B319="","",VLOOKUP(B319,'arf3'!$A$2:$A$801,1,FALSE))</f>
        <v>BTD</v>
      </c>
    </row>
    <row r="320" spans="1:3" ht="15" x14ac:dyDescent="0.25">
      <c r="A320" s="15" t="s">
        <v>2697</v>
      </c>
      <c r="B320" t="str">
        <f t="shared" si="4"/>
        <v/>
      </c>
      <c r="C320" t="str">
        <f>IF(B320="","",VLOOKUP(B320,'arf3'!$A$2:$A$801,1,FALSE))</f>
        <v/>
      </c>
    </row>
    <row r="321" spans="1:3" ht="15" x14ac:dyDescent="0.25">
      <c r="A321" s="15" t="s">
        <v>2698</v>
      </c>
      <c r="B321" t="str">
        <f t="shared" si="4"/>
        <v/>
      </c>
      <c r="C321" t="str">
        <f>IF(B321="","",VLOOKUP(B321,'arf3'!$A$2:$A$801,1,FALSE))</f>
        <v/>
      </c>
    </row>
    <row r="322" spans="1:3" ht="15" x14ac:dyDescent="0.25">
      <c r="A322" s="15" t="s">
        <v>2699</v>
      </c>
      <c r="B322" t="str">
        <f t="shared" ref="B322:B385" si="5">IF(RIGHT(A322,1)="a",LEFT(A322,LEN(A322)-6),"")</f>
        <v>BUB1B</v>
      </c>
      <c r="C322" t="str">
        <f>IF(B322="","",VLOOKUP(B322,'arf3'!$A$2:$A$801,1,FALSE))</f>
        <v>BUB1B</v>
      </c>
    </row>
    <row r="323" spans="1:3" ht="15" x14ac:dyDescent="0.25">
      <c r="A323" s="15" t="s">
        <v>2700</v>
      </c>
      <c r="B323" t="str">
        <f t="shared" si="5"/>
        <v/>
      </c>
      <c r="C323" t="str">
        <f>IF(B323="","",VLOOKUP(B323,'arf3'!$A$2:$A$801,1,FALSE))</f>
        <v/>
      </c>
    </row>
    <row r="324" spans="1:3" ht="15" x14ac:dyDescent="0.25">
      <c r="A324" s="15" t="s">
        <v>2701</v>
      </c>
      <c r="B324" t="str">
        <f t="shared" si="5"/>
        <v/>
      </c>
      <c r="C324" t="str">
        <f>IF(B324="","",VLOOKUP(B324,'arf3'!$A$2:$A$801,1,FALSE))</f>
        <v/>
      </c>
    </row>
    <row r="325" spans="1:3" ht="15" x14ac:dyDescent="0.25">
      <c r="A325" s="15" t="s">
        <v>2702</v>
      </c>
      <c r="B325" t="str">
        <f t="shared" si="5"/>
        <v>C12ORF57</v>
      </c>
      <c r="C325" t="str">
        <f>IF(B325="","",VLOOKUP(B325,'arf3'!$A$2:$A$801,1,FALSE))</f>
        <v>C12orf57</v>
      </c>
    </row>
    <row r="326" spans="1:3" ht="15" x14ac:dyDescent="0.25">
      <c r="A326" s="15" t="s">
        <v>2703</v>
      </c>
      <c r="B326" t="str">
        <f t="shared" si="5"/>
        <v/>
      </c>
      <c r="C326" t="str">
        <f>IF(B326="","",VLOOKUP(B326,'arf3'!$A$2:$A$801,1,FALSE))</f>
        <v/>
      </c>
    </row>
    <row r="327" spans="1:3" ht="15" x14ac:dyDescent="0.25">
      <c r="A327" s="15" t="s">
        <v>2704</v>
      </c>
      <c r="B327" t="str">
        <f t="shared" si="5"/>
        <v/>
      </c>
      <c r="C327" t="str">
        <f>IF(B327="","",VLOOKUP(B327,'arf3'!$A$2:$A$801,1,FALSE))</f>
        <v/>
      </c>
    </row>
    <row r="328" spans="1:3" ht="15" x14ac:dyDescent="0.25">
      <c r="A328" s="15" t="s">
        <v>2705</v>
      </c>
      <c r="B328" t="str">
        <f t="shared" si="5"/>
        <v>C12ORF65</v>
      </c>
      <c r="C328" t="str">
        <f>IF(B328="","",VLOOKUP(B328,'arf3'!$A$2:$A$801,1,FALSE))</f>
        <v>C12orf65</v>
      </c>
    </row>
    <row r="329" spans="1:3" ht="15" x14ac:dyDescent="0.25">
      <c r="A329" s="15" t="s">
        <v>2706</v>
      </c>
      <c r="B329" t="str">
        <f t="shared" si="5"/>
        <v/>
      </c>
      <c r="C329" t="str">
        <f>IF(B329="","",VLOOKUP(B329,'arf3'!$A$2:$A$801,1,FALSE))</f>
        <v/>
      </c>
    </row>
    <row r="330" spans="1:3" ht="15" x14ac:dyDescent="0.25">
      <c r="A330" s="15" t="s">
        <v>2707</v>
      </c>
      <c r="B330" t="str">
        <f t="shared" si="5"/>
        <v/>
      </c>
      <c r="C330" t="str">
        <f>IF(B330="","",VLOOKUP(B330,'arf3'!$A$2:$A$801,1,FALSE))</f>
        <v/>
      </c>
    </row>
    <row r="331" spans="1:3" ht="15" x14ac:dyDescent="0.25">
      <c r="A331" s="15" t="s">
        <v>2708</v>
      </c>
      <c r="B331" t="str">
        <f t="shared" si="5"/>
        <v>C2CD3</v>
      </c>
      <c r="C331" t="str">
        <f>IF(B331="","",VLOOKUP(B331,'arf3'!$A$2:$A$801,1,FALSE))</f>
        <v>C2CD3</v>
      </c>
    </row>
    <row r="332" spans="1:3" ht="15" x14ac:dyDescent="0.25">
      <c r="A332" s="15" t="s">
        <v>2709</v>
      </c>
      <c r="B332" t="str">
        <f t="shared" si="5"/>
        <v/>
      </c>
      <c r="C332" t="str">
        <f>IF(B332="","",VLOOKUP(B332,'arf3'!$A$2:$A$801,1,FALSE))</f>
        <v/>
      </c>
    </row>
    <row r="333" spans="1:3" ht="15" x14ac:dyDescent="0.25">
      <c r="A333" s="15" t="s">
        <v>2710</v>
      </c>
      <c r="B333" t="str">
        <f t="shared" si="5"/>
        <v/>
      </c>
      <c r="C333" t="str">
        <f>IF(B333="","",VLOOKUP(B333,'arf3'!$A$2:$A$801,1,FALSE))</f>
        <v/>
      </c>
    </row>
    <row r="334" spans="1:3" ht="15" x14ac:dyDescent="0.25">
      <c r="A334" s="15" t="s">
        <v>2711</v>
      </c>
      <c r="B334" t="str">
        <f t="shared" si="5"/>
        <v>C5ORF42</v>
      </c>
      <c r="C334" t="str">
        <f>IF(B334="","",VLOOKUP(B334,'arf3'!$A$2:$A$801,1,FALSE))</f>
        <v>C5orf42</v>
      </c>
    </row>
    <row r="335" spans="1:3" ht="15" x14ac:dyDescent="0.25">
      <c r="A335" s="15" t="s">
        <v>2712</v>
      </c>
      <c r="B335" t="str">
        <f t="shared" si="5"/>
        <v/>
      </c>
      <c r="C335" t="str">
        <f>IF(B335="","",VLOOKUP(B335,'arf3'!$A$2:$A$801,1,FALSE))</f>
        <v/>
      </c>
    </row>
    <row r="336" spans="1:3" ht="15" x14ac:dyDescent="0.25">
      <c r="A336" s="15" t="s">
        <v>2713</v>
      </c>
      <c r="B336" t="str">
        <f t="shared" si="5"/>
        <v/>
      </c>
      <c r="C336" t="str">
        <f>IF(B336="","",VLOOKUP(B336,'arf3'!$A$2:$A$801,1,FALSE))</f>
        <v/>
      </c>
    </row>
    <row r="337" spans="1:3" ht="15" x14ac:dyDescent="0.25">
      <c r="A337" s="15" t="s">
        <v>2714</v>
      </c>
      <c r="B337" t="str">
        <f t="shared" si="5"/>
        <v>CA2</v>
      </c>
      <c r="C337" t="str">
        <f>IF(B337="","",VLOOKUP(B337,'arf3'!$A$2:$A$801,1,FALSE))</f>
        <v>CA2</v>
      </c>
    </row>
    <row r="338" spans="1:3" ht="15" x14ac:dyDescent="0.25">
      <c r="A338" s="15" t="s">
        <v>2715</v>
      </c>
      <c r="B338" t="str">
        <f t="shared" si="5"/>
        <v/>
      </c>
      <c r="C338" t="str">
        <f>IF(B338="","",VLOOKUP(B338,'arf3'!$A$2:$A$801,1,FALSE))</f>
        <v/>
      </c>
    </row>
    <row r="339" spans="1:3" ht="15" x14ac:dyDescent="0.25">
      <c r="A339" s="15" t="s">
        <v>2716</v>
      </c>
      <c r="B339" t="str">
        <f t="shared" si="5"/>
        <v/>
      </c>
      <c r="C339" t="str">
        <f>IF(B339="","",VLOOKUP(B339,'arf3'!$A$2:$A$801,1,FALSE))</f>
        <v/>
      </c>
    </row>
    <row r="340" spans="1:3" ht="15" x14ac:dyDescent="0.25">
      <c r="A340" s="15" t="s">
        <v>2717</v>
      </c>
      <c r="B340" t="str">
        <f t="shared" si="5"/>
        <v>CA8</v>
      </c>
      <c r="C340" t="str">
        <f>IF(B340="","",VLOOKUP(B340,'arf3'!$A$2:$A$801,1,FALSE))</f>
        <v>CA8</v>
      </c>
    </row>
    <row r="341" spans="1:3" ht="15" x14ac:dyDescent="0.25">
      <c r="A341" s="15" t="s">
        <v>2718</v>
      </c>
      <c r="B341" t="str">
        <f t="shared" si="5"/>
        <v/>
      </c>
      <c r="C341" t="str">
        <f>IF(B341="","",VLOOKUP(B341,'arf3'!$A$2:$A$801,1,FALSE))</f>
        <v/>
      </c>
    </row>
    <row r="342" spans="1:3" ht="15" x14ac:dyDescent="0.25">
      <c r="A342" s="15" t="s">
        <v>2719</v>
      </c>
      <c r="B342" t="str">
        <f t="shared" si="5"/>
        <v/>
      </c>
      <c r="C342" t="str">
        <f>IF(B342="","",VLOOKUP(B342,'arf3'!$A$2:$A$801,1,FALSE))</f>
        <v/>
      </c>
    </row>
    <row r="343" spans="1:3" ht="15" x14ac:dyDescent="0.25">
      <c r="A343" s="15" t="s">
        <v>2720</v>
      </c>
      <c r="B343" t="str">
        <f t="shared" si="5"/>
        <v>CACNG2</v>
      </c>
      <c r="C343" t="str">
        <f>IF(B343="","",VLOOKUP(B343,'arf3'!$A$2:$A$801,1,FALSE))</f>
        <v>CACNG2</v>
      </c>
    </row>
    <row r="344" spans="1:3" ht="15" x14ac:dyDescent="0.25">
      <c r="A344" s="15" t="s">
        <v>2721</v>
      </c>
      <c r="B344" t="str">
        <f t="shared" si="5"/>
        <v/>
      </c>
      <c r="C344" t="str">
        <f>IF(B344="","",VLOOKUP(B344,'arf3'!$A$2:$A$801,1,FALSE))</f>
        <v/>
      </c>
    </row>
    <row r="345" spans="1:3" ht="15" x14ac:dyDescent="0.25">
      <c r="A345" s="15" t="s">
        <v>2722</v>
      </c>
      <c r="B345" t="str">
        <f t="shared" si="5"/>
        <v/>
      </c>
      <c r="C345" t="str">
        <f>IF(B345="","",VLOOKUP(B345,'arf3'!$A$2:$A$801,1,FALSE))</f>
        <v/>
      </c>
    </row>
    <row r="346" spans="1:3" ht="15" x14ac:dyDescent="0.25">
      <c r="A346" s="15" t="s">
        <v>2723</v>
      </c>
      <c r="B346" t="str">
        <f t="shared" si="5"/>
        <v>CAMTA1</v>
      </c>
      <c r="C346" t="str">
        <f>IF(B346="","",VLOOKUP(B346,'arf3'!$A$2:$A$801,1,FALSE))</f>
        <v>CAMTA1</v>
      </c>
    </row>
    <row r="347" spans="1:3" ht="15" x14ac:dyDescent="0.25">
      <c r="A347" s="15" t="s">
        <v>2724</v>
      </c>
      <c r="B347" t="str">
        <f t="shared" si="5"/>
        <v/>
      </c>
      <c r="C347" t="str">
        <f>IF(B347="","",VLOOKUP(B347,'arf3'!$A$2:$A$801,1,FALSE))</f>
        <v/>
      </c>
    </row>
    <row r="348" spans="1:3" ht="15" x14ac:dyDescent="0.25">
      <c r="A348" s="15" t="s">
        <v>2725</v>
      </c>
      <c r="B348" t="str">
        <f t="shared" si="5"/>
        <v/>
      </c>
      <c r="C348" t="str">
        <f>IF(B348="","",VLOOKUP(B348,'arf3'!$A$2:$A$801,1,FALSE))</f>
        <v/>
      </c>
    </row>
    <row r="349" spans="1:3" ht="15" x14ac:dyDescent="0.25">
      <c r="A349" s="15" t="s">
        <v>2726</v>
      </c>
      <c r="B349" t="str">
        <f t="shared" si="5"/>
        <v>CASK</v>
      </c>
      <c r="C349" t="str">
        <f>IF(B349="","",VLOOKUP(B349,'arf3'!$A$2:$A$801,1,FALSE))</f>
        <v>CASK</v>
      </c>
    </row>
    <row r="350" spans="1:3" ht="15" x14ac:dyDescent="0.25">
      <c r="A350" s="15" t="s">
        <v>2727</v>
      </c>
      <c r="B350" t="str">
        <f t="shared" si="5"/>
        <v/>
      </c>
      <c r="C350" t="str">
        <f>IF(B350="","",VLOOKUP(B350,'arf3'!$A$2:$A$801,1,FALSE))</f>
        <v/>
      </c>
    </row>
    <row r="351" spans="1:3" ht="15" x14ac:dyDescent="0.25">
      <c r="A351" s="15" t="s">
        <v>2728</v>
      </c>
      <c r="B351" t="str">
        <f t="shared" si="5"/>
        <v/>
      </c>
      <c r="C351" t="str">
        <f>IF(B351="","",VLOOKUP(B351,'arf3'!$A$2:$A$801,1,FALSE))</f>
        <v/>
      </c>
    </row>
    <row r="352" spans="1:3" ht="15" x14ac:dyDescent="0.25">
      <c r="A352" s="15" t="s">
        <v>2729</v>
      </c>
      <c r="B352" t="str">
        <f t="shared" si="5"/>
        <v>CBL</v>
      </c>
      <c r="C352" t="str">
        <f>IF(B352="","",VLOOKUP(B352,'arf3'!$A$2:$A$801,1,FALSE))</f>
        <v>CBL</v>
      </c>
    </row>
    <row r="353" spans="1:3" ht="15" x14ac:dyDescent="0.25">
      <c r="A353" s="15" t="s">
        <v>2730</v>
      </c>
      <c r="B353" t="str">
        <f t="shared" si="5"/>
        <v/>
      </c>
      <c r="C353" t="str">
        <f>IF(B353="","",VLOOKUP(B353,'arf3'!$A$2:$A$801,1,FALSE))</f>
        <v/>
      </c>
    </row>
    <row r="354" spans="1:3" ht="15" x14ac:dyDescent="0.25">
      <c r="A354" s="15" t="s">
        <v>2731</v>
      </c>
      <c r="B354" t="str">
        <f t="shared" si="5"/>
        <v/>
      </c>
      <c r="C354" t="str">
        <f>IF(B354="","",VLOOKUP(B354,'arf3'!$A$2:$A$801,1,FALSE))</f>
        <v/>
      </c>
    </row>
    <row r="355" spans="1:3" ht="15" x14ac:dyDescent="0.25">
      <c r="A355" s="15" t="s">
        <v>2732</v>
      </c>
      <c r="B355" t="str">
        <f t="shared" si="5"/>
        <v>CBS</v>
      </c>
      <c r="C355" t="str">
        <f>IF(B355="","",VLOOKUP(B355,'arf3'!$A$2:$A$801,1,FALSE))</f>
        <v>CBS</v>
      </c>
    </row>
    <row r="356" spans="1:3" ht="15" x14ac:dyDescent="0.25">
      <c r="A356" s="15" t="s">
        <v>2733</v>
      </c>
      <c r="B356" t="str">
        <f t="shared" si="5"/>
        <v/>
      </c>
      <c r="C356" t="str">
        <f>IF(B356="","",VLOOKUP(B356,'arf3'!$A$2:$A$801,1,FALSE))</f>
        <v/>
      </c>
    </row>
    <row r="357" spans="1:3" ht="15" x14ac:dyDescent="0.25">
      <c r="A357" s="15" t="s">
        <v>2734</v>
      </c>
      <c r="B357" t="str">
        <f t="shared" si="5"/>
        <v/>
      </c>
      <c r="C357" t="str">
        <f>IF(B357="","",VLOOKUP(B357,'arf3'!$A$2:$A$801,1,FALSE))</f>
        <v/>
      </c>
    </row>
    <row r="358" spans="1:3" ht="15" x14ac:dyDescent="0.25">
      <c r="A358" s="15" t="s">
        <v>2735</v>
      </c>
      <c r="B358" t="str">
        <f t="shared" si="5"/>
        <v>CC2D1A</v>
      </c>
      <c r="C358" t="str">
        <f>IF(B358="","",VLOOKUP(B358,'arf3'!$A$2:$A$801,1,FALSE))</f>
        <v>CC2D1A</v>
      </c>
    </row>
    <row r="359" spans="1:3" ht="15" x14ac:dyDescent="0.25">
      <c r="A359" s="15" t="s">
        <v>2736</v>
      </c>
      <c r="B359" t="str">
        <f t="shared" si="5"/>
        <v/>
      </c>
      <c r="C359" t="str">
        <f>IF(B359="","",VLOOKUP(B359,'arf3'!$A$2:$A$801,1,FALSE))</f>
        <v/>
      </c>
    </row>
    <row r="360" spans="1:3" ht="15" x14ac:dyDescent="0.25">
      <c r="A360" s="15" t="s">
        <v>2737</v>
      </c>
      <c r="B360" t="str">
        <f t="shared" si="5"/>
        <v/>
      </c>
      <c r="C360" t="str">
        <f>IF(B360="","",VLOOKUP(B360,'arf3'!$A$2:$A$801,1,FALSE))</f>
        <v/>
      </c>
    </row>
    <row r="361" spans="1:3" ht="15" x14ac:dyDescent="0.25">
      <c r="A361" s="15" t="s">
        <v>2738</v>
      </c>
      <c r="B361" t="str">
        <f t="shared" si="5"/>
        <v>CC2D2A</v>
      </c>
      <c r="C361" t="str">
        <f>IF(B361="","",VLOOKUP(B361,'arf3'!$A$2:$A$801,1,FALSE))</f>
        <v>CC2D2A</v>
      </c>
    </row>
    <row r="362" spans="1:3" ht="15" x14ac:dyDescent="0.25">
      <c r="A362" s="15" t="s">
        <v>2739</v>
      </c>
      <c r="B362" t="str">
        <f t="shared" si="5"/>
        <v/>
      </c>
      <c r="C362" t="str">
        <f>IF(B362="","",VLOOKUP(B362,'arf3'!$A$2:$A$801,1,FALSE))</f>
        <v/>
      </c>
    </row>
    <row r="363" spans="1:3" ht="15" x14ac:dyDescent="0.25">
      <c r="A363" s="15" t="s">
        <v>2740</v>
      </c>
      <c r="B363" t="str">
        <f t="shared" si="5"/>
        <v/>
      </c>
      <c r="C363" t="str">
        <f>IF(B363="","",VLOOKUP(B363,'arf3'!$A$2:$A$801,1,FALSE))</f>
        <v/>
      </c>
    </row>
    <row r="364" spans="1:3" ht="15" x14ac:dyDescent="0.25">
      <c r="A364" s="15" t="s">
        <v>2741</v>
      </c>
      <c r="B364" t="str">
        <f t="shared" si="5"/>
        <v>CCBE1</v>
      </c>
      <c r="C364" t="str">
        <f>IF(B364="","",VLOOKUP(B364,'arf3'!$A$2:$A$801,1,FALSE))</f>
        <v>CCBE1</v>
      </c>
    </row>
    <row r="365" spans="1:3" ht="15" x14ac:dyDescent="0.25">
      <c r="A365" s="15" t="s">
        <v>2742</v>
      </c>
      <c r="B365" t="str">
        <f t="shared" si="5"/>
        <v/>
      </c>
      <c r="C365" t="str">
        <f>IF(B365="","",VLOOKUP(B365,'arf3'!$A$2:$A$801,1,FALSE))</f>
        <v/>
      </c>
    </row>
    <row r="366" spans="1:3" ht="15" x14ac:dyDescent="0.25">
      <c r="A366" s="15" t="s">
        <v>2743</v>
      </c>
      <c r="B366" t="str">
        <f t="shared" si="5"/>
        <v/>
      </c>
      <c r="C366" t="str">
        <f>IF(B366="","",VLOOKUP(B366,'arf3'!$A$2:$A$801,1,FALSE))</f>
        <v/>
      </c>
    </row>
    <row r="367" spans="1:3" ht="15" x14ac:dyDescent="0.25">
      <c r="A367" s="15" t="s">
        <v>2744</v>
      </c>
      <c r="B367" t="str">
        <f t="shared" si="5"/>
        <v>CCDC78</v>
      </c>
      <c r="C367" t="str">
        <f>IF(B367="","",VLOOKUP(B367,'arf3'!$A$2:$A$801,1,FALSE))</f>
        <v>CCDC78</v>
      </c>
    </row>
    <row r="368" spans="1:3" ht="15" x14ac:dyDescent="0.25">
      <c r="A368" s="15" t="s">
        <v>2745</v>
      </c>
      <c r="B368" t="str">
        <f t="shared" si="5"/>
        <v/>
      </c>
      <c r="C368" t="str">
        <f>IF(B368="","",VLOOKUP(B368,'arf3'!$A$2:$A$801,1,FALSE))</f>
        <v/>
      </c>
    </row>
    <row r="369" spans="1:3" ht="15" x14ac:dyDescent="0.25">
      <c r="A369" s="15" t="s">
        <v>2746</v>
      </c>
      <c r="B369" t="str">
        <f t="shared" si="5"/>
        <v/>
      </c>
      <c r="C369" t="str">
        <f>IF(B369="","",VLOOKUP(B369,'arf3'!$A$2:$A$801,1,FALSE))</f>
        <v/>
      </c>
    </row>
    <row r="370" spans="1:3" ht="15" x14ac:dyDescent="0.25">
      <c r="A370" s="15" t="s">
        <v>2747</v>
      </c>
      <c r="B370" t="str">
        <f t="shared" si="5"/>
        <v>CD96</v>
      </c>
      <c r="C370" t="str">
        <f>IF(B370="","",VLOOKUP(B370,'arf3'!$A$2:$A$801,1,FALSE))</f>
        <v>CD96</v>
      </c>
    </row>
    <row r="371" spans="1:3" ht="15" x14ac:dyDescent="0.25">
      <c r="A371" s="15" t="s">
        <v>2748</v>
      </c>
      <c r="B371" t="str">
        <f t="shared" si="5"/>
        <v/>
      </c>
      <c r="C371" t="str">
        <f>IF(B371="","",VLOOKUP(B371,'arf3'!$A$2:$A$801,1,FALSE))</f>
        <v/>
      </c>
    </row>
    <row r="372" spans="1:3" ht="15" x14ac:dyDescent="0.25">
      <c r="A372" s="15" t="s">
        <v>2749</v>
      </c>
      <c r="B372" t="str">
        <f t="shared" si="5"/>
        <v/>
      </c>
      <c r="C372" t="str">
        <f>IF(B372="","",VLOOKUP(B372,'arf3'!$A$2:$A$801,1,FALSE))</f>
        <v/>
      </c>
    </row>
    <row r="373" spans="1:3" ht="15" x14ac:dyDescent="0.25">
      <c r="A373" s="15" t="s">
        <v>2750</v>
      </c>
      <c r="B373" t="str">
        <f t="shared" si="5"/>
        <v>CDC45</v>
      </c>
      <c r="C373" t="str">
        <f>IF(B373="","",VLOOKUP(B373,'arf3'!$A$2:$A$801,1,FALSE))</f>
        <v>CDC45</v>
      </c>
    </row>
    <row r="374" spans="1:3" ht="15" x14ac:dyDescent="0.25">
      <c r="A374" s="15" t="s">
        <v>2751</v>
      </c>
      <c r="B374" t="str">
        <f t="shared" si="5"/>
        <v/>
      </c>
      <c r="C374" t="str">
        <f>IF(B374="","",VLOOKUP(B374,'arf3'!$A$2:$A$801,1,FALSE))</f>
        <v/>
      </c>
    </row>
    <row r="375" spans="1:3" ht="15" x14ac:dyDescent="0.25">
      <c r="A375" s="15" t="s">
        <v>2752</v>
      </c>
      <c r="B375" t="str">
        <f t="shared" si="5"/>
        <v/>
      </c>
      <c r="C375" t="str">
        <f>IF(B375="","",VLOOKUP(B375,'arf3'!$A$2:$A$801,1,FALSE))</f>
        <v/>
      </c>
    </row>
    <row r="376" spans="1:3" ht="15" x14ac:dyDescent="0.25">
      <c r="A376" s="15" t="s">
        <v>2753</v>
      </c>
      <c r="B376" t="str">
        <f t="shared" si="5"/>
        <v>CDC6</v>
      </c>
      <c r="C376" t="str">
        <f>IF(B376="","",VLOOKUP(B376,'arf3'!$A$2:$A$801,1,FALSE))</f>
        <v>CDC6</v>
      </c>
    </row>
    <row r="377" spans="1:3" ht="15" x14ac:dyDescent="0.25">
      <c r="A377" s="15" t="s">
        <v>2754</v>
      </c>
      <c r="B377" t="str">
        <f t="shared" si="5"/>
        <v/>
      </c>
      <c r="C377" t="str">
        <f>IF(B377="","",VLOOKUP(B377,'arf3'!$A$2:$A$801,1,FALSE))</f>
        <v/>
      </c>
    </row>
    <row r="378" spans="1:3" ht="15" x14ac:dyDescent="0.25">
      <c r="A378" s="15" t="s">
        <v>2755</v>
      </c>
      <c r="B378" t="str">
        <f t="shared" si="5"/>
        <v/>
      </c>
      <c r="C378" t="str">
        <f>IF(B378="","",VLOOKUP(B378,'arf3'!$A$2:$A$801,1,FALSE))</f>
        <v/>
      </c>
    </row>
    <row r="379" spans="1:3" ht="15" x14ac:dyDescent="0.25">
      <c r="A379" s="15" t="s">
        <v>2756</v>
      </c>
      <c r="B379" t="str">
        <f t="shared" si="5"/>
        <v>CDH15</v>
      </c>
      <c r="C379" t="str">
        <f>IF(B379="","",VLOOKUP(B379,'arf3'!$A$2:$A$801,1,FALSE))</f>
        <v>CDH15</v>
      </c>
    </row>
    <row r="380" spans="1:3" ht="15" x14ac:dyDescent="0.25">
      <c r="A380" s="15" t="s">
        <v>2757</v>
      </c>
      <c r="B380" t="str">
        <f t="shared" si="5"/>
        <v/>
      </c>
      <c r="C380" t="str">
        <f>IF(B380="","",VLOOKUP(B380,'arf3'!$A$2:$A$801,1,FALSE))</f>
        <v/>
      </c>
    </row>
    <row r="381" spans="1:3" ht="15" x14ac:dyDescent="0.25">
      <c r="A381" s="15" t="s">
        <v>2758</v>
      </c>
      <c r="B381" t="str">
        <f t="shared" si="5"/>
        <v/>
      </c>
      <c r="C381" t="str">
        <f>IF(B381="","",VLOOKUP(B381,'arf3'!$A$2:$A$801,1,FALSE))</f>
        <v/>
      </c>
    </row>
    <row r="382" spans="1:3" ht="15" x14ac:dyDescent="0.25">
      <c r="A382" s="15" t="s">
        <v>2759</v>
      </c>
      <c r="B382" t="str">
        <f t="shared" si="5"/>
        <v>CDK5RAP2</v>
      </c>
      <c r="C382" t="str">
        <f>IF(B382="","",VLOOKUP(B382,'arf3'!$A$2:$A$801,1,FALSE))</f>
        <v>CDK5RAP2</v>
      </c>
    </row>
    <row r="383" spans="1:3" ht="15" x14ac:dyDescent="0.25">
      <c r="A383" s="15" t="s">
        <v>2760</v>
      </c>
      <c r="B383" t="str">
        <f t="shared" si="5"/>
        <v/>
      </c>
      <c r="C383" t="str">
        <f>IF(B383="","",VLOOKUP(B383,'arf3'!$A$2:$A$801,1,FALSE))</f>
        <v/>
      </c>
    </row>
    <row r="384" spans="1:3" ht="15" x14ac:dyDescent="0.25">
      <c r="A384" s="15" t="s">
        <v>2761</v>
      </c>
      <c r="B384" t="str">
        <f t="shared" si="5"/>
        <v/>
      </c>
      <c r="C384" t="str">
        <f>IF(B384="","",VLOOKUP(B384,'arf3'!$A$2:$A$801,1,FALSE))</f>
        <v/>
      </c>
    </row>
    <row r="385" spans="1:3" ht="15" x14ac:dyDescent="0.25">
      <c r="A385" s="15" t="s">
        <v>2762</v>
      </c>
      <c r="B385" t="str">
        <f t="shared" si="5"/>
        <v>CDK6</v>
      </c>
      <c r="C385" t="str">
        <f>IF(B385="","",VLOOKUP(B385,'arf3'!$A$2:$A$801,1,FALSE))</f>
        <v>CDK6</v>
      </c>
    </row>
    <row r="386" spans="1:3" ht="15" x14ac:dyDescent="0.25">
      <c r="A386" s="15" t="s">
        <v>2763</v>
      </c>
      <c r="B386" t="str">
        <f t="shared" ref="B386:B449" si="6">IF(RIGHT(A386,1)="a",LEFT(A386,LEN(A386)-6),"")</f>
        <v/>
      </c>
      <c r="C386" t="str">
        <f>IF(B386="","",VLOOKUP(B386,'arf3'!$A$2:$A$801,1,FALSE))</f>
        <v/>
      </c>
    </row>
    <row r="387" spans="1:3" ht="15" x14ac:dyDescent="0.25">
      <c r="A387" s="15" t="s">
        <v>2764</v>
      </c>
      <c r="B387" t="str">
        <f t="shared" si="6"/>
        <v/>
      </c>
      <c r="C387" t="str">
        <f>IF(B387="","",VLOOKUP(B387,'arf3'!$A$2:$A$801,1,FALSE))</f>
        <v/>
      </c>
    </row>
    <row r="388" spans="1:3" ht="15" x14ac:dyDescent="0.25">
      <c r="A388" s="15" t="s">
        <v>2765</v>
      </c>
      <c r="B388" t="str">
        <f t="shared" si="6"/>
        <v>CDKL5</v>
      </c>
      <c r="C388" t="str">
        <f>IF(B388="","",VLOOKUP(B388,'arf3'!$A$2:$A$801,1,FALSE))</f>
        <v>CDKL5</v>
      </c>
    </row>
    <row r="389" spans="1:3" ht="15" x14ac:dyDescent="0.25">
      <c r="A389" s="15" t="s">
        <v>2766</v>
      </c>
      <c r="B389" t="str">
        <f t="shared" si="6"/>
        <v/>
      </c>
      <c r="C389" t="str">
        <f>IF(B389="","",VLOOKUP(B389,'arf3'!$A$2:$A$801,1,FALSE))</f>
        <v/>
      </c>
    </row>
    <row r="390" spans="1:3" ht="15" x14ac:dyDescent="0.25">
      <c r="A390" s="15" t="s">
        <v>2767</v>
      </c>
      <c r="B390" t="str">
        <f t="shared" si="6"/>
        <v/>
      </c>
      <c r="C390" t="str">
        <f>IF(B390="","",VLOOKUP(B390,'arf3'!$A$2:$A$801,1,FALSE))</f>
        <v/>
      </c>
    </row>
    <row r="391" spans="1:3" ht="15" x14ac:dyDescent="0.25">
      <c r="A391" s="15" t="s">
        <v>2768</v>
      </c>
      <c r="B391" t="str">
        <f t="shared" si="6"/>
        <v>CDON</v>
      </c>
      <c r="C391" t="str">
        <f>IF(B391="","",VLOOKUP(B391,'arf3'!$A$2:$A$801,1,FALSE))</f>
        <v>CDON</v>
      </c>
    </row>
    <row r="392" spans="1:3" ht="15" x14ac:dyDescent="0.25">
      <c r="A392" s="15" t="s">
        <v>2769</v>
      </c>
      <c r="B392" t="str">
        <f t="shared" si="6"/>
        <v/>
      </c>
      <c r="C392" t="str">
        <f>IF(B392="","",VLOOKUP(B392,'arf3'!$A$2:$A$801,1,FALSE))</f>
        <v/>
      </c>
    </row>
    <row r="393" spans="1:3" ht="15" x14ac:dyDescent="0.25">
      <c r="A393" s="15" t="s">
        <v>2770</v>
      </c>
      <c r="B393" t="str">
        <f t="shared" si="6"/>
        <v/>
      </c>
      <c r="C393" t="str">
        <f>IF(B393="","",VLOOKUP(B393,'arf3'!$A$2:$A$801,1,FALSE))</f>
        <v/>
      </c>
    </row>
    <row r="394" spans="1:3" ht="15" x14ac:dyDescent="0.25">
      <c r="A394" s="15" t="s">
        <v>2771</v>
      </c>
      <c r="B394" t="str">
        <f t="shared" si="6"/>
        <v>CDT1</v>
      </c>
      <c r="C394" t="str">
        <f>IF(B394="","",VLOOKUP(B394,'arf3'!$A$2:$A$801,1,FALSE))</f>
        <v>CDT1</v>
      </c>
    </row>
    <row r="395" spans="1:3" ht="15" x14ac:dyDescent="0.25">
      <c r="A395" s="15" t="s">
        <v>2772</v>
      </c>
      <c r="B395" t="str">
        <f t="shared" si="6"/>
        <v/>
      </c>
      <c r="C395" t="str">
        <f>IF(B395="","",VLOOKUP(B395,'arf3'!$A$2:$A$801,1,FALSE))</f>
        <v/>
      </c>
    </row>
    <row r="396" spans="1:3" ht="15" x14ac:dyDescent="0.25">
      <c r="A396" s="15" t="s">
        <v>2773</v>
      </c>
      <c r="B396" t="str">
        <f t="shared" si="6"/>
        <v/>
      </c>
      <c r="C396" t="str">
        <f>IF(B396="","",VLOOKUP(B396,'arf3'!$A$2:$A$801,1,FALSE))</f>
        <v/>
      </c>
    </row>
    <row r="397" spans="1:3" ht="15" x14ac:dyDescent="0.25">
      <c r="A397" s="15" t="s">
        <v>2774</v>
      </c>
      <c r="B397" t="str">
        <f t="shared" si="6"/>
        <v>CENPJ</v>
      </c>
      <c r="C397" t="str">
        <f>IF(B397="","",VLOOKUP(B397,'arf3'!$A$2:$A$801,1,FALSE))</f>
        <v>CENPJ</v>
      </c>
    </row>
    <row r="398" spans="1:3" ht="15" x14ac:dyDescent="0.25">
      <c r="A398" s="15" t="s">
        <v>2775</v>
      </c>
      <c r="B398" t="str">
        <f t="shared" si="6"/>
        <v/>
      </c>
      <c r="C398" t="str">
        <f>IF(B398="","",VLOOKUP(B398,'arf3'!$A$2:$A$801,1,FALSE))</f>
        <v/>
      </c>
    </row>
    <row r="399" spans="1:3" ht="15" x14ac:dyDescent="0.25">
      <c r="A399" s="15" t="s">
        <v>2776</v>
      </c>
      <c r="B399" t="str">
        <f t="shared" si="6"/>
        <v/>
      </c>
      <c r="C399" t="str">
        <f>IF(B399="","",VLOOKUP(B399,'arf3'!$A$2:$A$801,1,FALSE))</f>
        <v/>
      </c>
    </row>
    <row r="400" spans="1:3" ht="15" x14ac:dyDescent="0.25">
      <c r="A400" s="15" t="s">
        <v>2777</v>
      </c>
      <c r="B400" t="str">
        <f t="shared" si="6"/>
        <v>CEP135</v>
      </c>
      <c r="C400" t="str">
        <f>IF(B400="","",VLOOKUP(B400,'arf3'!$A$2:$A$801,1,FALSE))</f>
        <v>CEP135</v>
      </c>
    </row>
    <row r="401" spans="1:3" ht="15" x14ac:dyDescent="0.25">
      <c r="A401" s="15" t="s">
        <v>2778</v>
      </c>
      <c r="B401" t="str">
        <f t="shared" si="6"/>
        <v/>
      </c>
      <c r="C401" t="str">
        <f>IF(B401="","",VLOOKUP(B401,'arf3'!$A$2:$A$801,1,FALSE))</f>
        <v/>
      </c>
    </row>
    <row r="402" spans="1:3" ht="15" x14ac:dyDescent="0.25">
      <c r="A402" s="15" t="s">
        <v>2779</v>
      </c>
      <c r="B402" t="str">
        <f t="shared" si="6"/>
        <v/>
      </c>
      <c r="C402" t="str">
        <f>IF(B402="","",VLOOKUP(B402,'arf3'!$A$2:$A$801,1,FALSE))</f>
        <v/>
      </c>
    </row>
    <row r="403" spans="1:3" ht="15" x14ac:dyDescent="0.25">
      <c r="A403" s="15" t="s">
        <v>2780</v>
      </c>
      <c r="B403" t="str">
        <f t="shared" si="6"/>
        <v>CEP152</v>
      </c>
      <c r="C403" t="str">
        <f>IF(B403="","",VLOOKUP(B403,'arf3'!$A$2:$A$801,1,FALSE))</f>
        <v>CEP152</v>
      </c>
    </row>
    <row r="404" spans="1:3" ht="15" x14ac:dyDescent="0.25">
      <c r="A404" s="15" t="s">
        <v>2781</v>
      </c>
      <c r="B404" t="str">
        <f t="shared" si="6"/>
        <v/>
      </c>
      <c r="C404" t="str">
        <f>IF(B404="","",VLOOKUP(B404,'arf3'!$A$2:$A$801,1,FALSE))</f>
        <v/>
      </c>
    </row>
    <row r="405" spans="1:3" ht="15" x14ac:dyDescent="0.25">
      <c r="A405" s="15" t="s">
        <v>2782</v>
      </c>
      <c r="B405" t="str">
        <f t="shared" si="6"/>
        <v/>
      </c>
      <c r="C405" t="str">
        <f>IF(B405="","",VLOOKUP(B405,'arf3'!$A$2:$A$801,1,FALSE))</f>
        <v/>
      </c>
    </row>
    <row r="406" spans="1:3" ht="15" x14ac:dyDescent="0.25">
      <c r="A406" s="15" t="s">
        <v>2783</v>
      </c>
      <c r="B406" t="str">
        <f t="shared" si="6"/>
        <v>CEP290</v>
      </c>
      <c r="C406" t="str">
        <f>IF(B406="","",VLOOKUP(B406,'arf3'!$A$2:$A$801,1,FALSE))</f>
        <v>CEP290</v>
      </c>
    </row>
    <row r="407" spans="1:3" ht="15" x14ac:dyDescent="0.25">
      <c r="A407" s="15" t="s">
        <v>2784</v>
      </c>
      <c r="B407" t="str">
        <f t="shared" si="6"/>
        <v/>
      </c>
      <c r="C407" t="str">
        <f>IF(B407="","",VLOOKUP(B407,'arf3'!$A$2:$A$801,1,FALSE))</f>
        <v/>
      </c>
    </row>
    <row r="408" spans="1:3" ht="15" x14ac:dyDescent="0.25">
      <c r="A408" s="15" t="s">
        <v>2785</v>
      </c>
      <c r="B408" t="str">
        <f t="shared" si="6"/>
        <v/>
      </c>
      <c r="C408" t="str">
        <f>IF(B408="","",VLOOKUP(B408,'arf3'!$A$2:$A$801,1,FALSE))</f>
        <v/>
      </c>
    </row>
    <row r="409" spans="1:3" ht="15" x14ac:dyDescent="0.25">
      <c r="A409" s="15" t="s">
        <v>2786</v>
      </c>
      <c r="B409" t="str">
        <f t="shared" si="6"/>
        <v>CEP41</v>
      </c>
      <c r="C409" t="str">
        <f>IF(B409="","",VLOOKUP(B409,'arf3'!$A$2:$A$801,1,FALSE))</f>
        <v>CEP41</v>
      </c>
    </row>
    <row r="410" spans="1:3" ht="15" x14ac:dyDescent="0.25">
      <c r="A410" s="15" t="s">
        <v>2787</v>
      </c>
      <c r="B410" t="str">
        <f t="shared" si="6"/>
        <v/>
      </c>
      <c r="C410" t="str">
        <f>IF(B410="","",VLOOKUP(B410,'arf3'!$A$2:$A$801,1,FALSE))</f>
        <v/>
      </c>
    </row>
    <row r="411" spans="1:3" ht="15" x14ac:dyDescent="0.25">
      <c r="A411" s="15" t="s">
        <v>2788</v>
      </c>
      <c r="B411" t="str">
        <f t="shared" si="6"/>
        <v/>
      </c>
      <c r="C411" t="str">
        <f>IF(B411="","",VLOOKUP(B411,'arf3'!$A$2:$A$801,1,FALSE))</f>
        <v/>
      </c>
    </row>
    <row r="412" spans="1:3" ht="15" x14ac:dyDescent="0.25">
      <c r="A412" s="15" t="s">
        <v>2789</v>
      </c>
      <c r="B412" t="str">
        <f t="shared" si="6"/>
        <v>CEP63</v>
      </c>
      <c r="C412" t="str">
        <f>IF(B412="","",VLOOKUP(B412,'arf3'!$A$2:$A$801,1,FALSE))</f>
        <v>CEP63</v>
      </c>
    </row>
    <row r="413" spans="1:3" ht="15" x14ac:dyDescent="0.25">
      <c r="A413" s="15" t="s">
        <v>2790</v>
      </c>
      <c r="B413" t="str">
        <f t="shared" si="6"/>
        <v/>
      </c>
      <c r="C413" t="str">
        <f>IF(B413="","",VLOOKUP(B413,'arf3'!$A$2:$A$801,1,FALSE))</f>
        <v/>
      </c>
    </row>
    <row r="414" spans="1:3" ht="15" x14ac:dyDescent="0.25">
      <c r="A414" s="15" t="s">
        <v>2791</v>
      </c>
      <c r="B414" t="str">
        <f t="shared" si="6"/>
        <v/>
      </c>
      <c r="C414" t="str">
        <f>IF(B414="","",VLOOKUP(B414,'arf3'!$A$2:$A$801,1,FALSE))</f>
        <v/>
      </c>
    </row>
    <row r="415" spans="1:3" ht="15" x14ac:dyDescent="0.25">
      <c r="A415" s="15" t="s">
        <v>2792</v>
      </c>
      <c r="B415" t="str">
        <f t="shared" si="6"/>
        <v>CHAMP1</v>
      </c>
      <c r="C415" t="str">
        <f>IF(B415="","",VLOOKUP(B415,'arf3'!$A$2:$A$801,1,FALSE))</f>
        <v>CHAMP1</v>
      </c>
    </row>
    <row r="416" spans="1:3" ht="15" x14ac:dyDescent="0.25">
      <c r="A416" s="15" t="s">
        <v>2793</v>
      </c>
      <c r="B416" t="str">
        <f t="shared" si="6"/>
        <v/>
      </c>
      <c r="C416" t="str">
        <f>IF(B416="","",VLOOKUP(B416,'arf3'!$A$2:$A$801,1,FALSE))</f>
        <v/>
      </c>
    </row>
    <row r="417" spans="1:3" ht="15" x14ac:dyDescent="0.25">
      <c r="A417" s="15" t="s">
        <v>2794</v>
      </c>
      <c r="B417" t="str">
        <f t="shared" si="6"/>
        <v/>
      </c>
      <c r="C417" t="str">
        <f>IF(B417="","",VLOOKUP(B417,'arf3'!$A$2:$A$801,1,FALSE))</f>
        <v/>
      </c>
    </row>
    <row r="418" spans="1:3" ht="15" x14ac:dyDescent="0.25">
      <c r="A418" s="15" t="s">
        <v>2795</v>
      </c>
      <c r="B418" t="str">
        <f t="shared" si="6"/>
        <v>CHD2</v>
      </c>
      <c r="C418" t="str">
        <f>IF(B418="","",VLOOKUP(B418,'arf3'!$A$2:$A$801,1,FALSE))</f>
        <v>CHD2</v>
      </c>
    </row>
    <row r="419" spans="1:3" ht="15" x14ac:dyDescent="0.25">
      <c r="A419" s="15" t="s">
        <v>2796</v>
      </c>
      <c r="B419" t="str">
        <f t="shared" si="6"/>
        <v/>
      </c>
      <c r="C419" t="str">
        <f>IF(B419="","",VLOOKUP(B419,'arf3'!$A$2:$A$801,1,FALSE))</f>
        <v/>
      </c>
    </row>
    <row r="420" spans="1:3" ht="15" x14ac:dyDescent="0.25">
      <c r="A420" s="15" t="s">
        <v>2797</v>
      </c>
      <c r="B420" t="str">
        <f t="shared" si="6"/>
        <v/>
      </c>
      <c r="C420" t="str">
        <f>IF(B420="","",VLOOKUP(B420,'arf3'!$A$2:$A$801,1,FALSE))</f>
        <v/>
      </c>
    </row>
    <row r="421" spans="1:3" ht="15" x14ac:dyDescent="0.25">
      <c r="A421" s="15" t="s">
        <v>2798</v>
      </c>
      <c r="B421" t="str">
        <f t="shared" si="6"/>
        <v>CHD7</v>
      </c>
      <c r="C421" t="str">
        <f>IF(B421="","",VLOOKUP(B421,'arf3'!$A$2:$A$801,1,FALSE))</f>
        <v>CHD7</v>
      </c>
    </row>
    <row r="422" spans="1:3" ht="15" x14ac:dyDescent="0.25">
      <c r="A422" s="15" t="s">
        <v>2799</v>
      </c>
      <c r="B422" t="str">
        <f t="shared" si="6"/>
        <v/>
      </c>
      <c r="C422" t="str">
        <f>IF(B422="","",VLOOKUP(B422,'arf3'!$A$2:$A$801,1,FALSE))</f>
        <v/>
      </c>
    </row>
    <row r="423" spans="1:3" ht="15" x14ac:dyDescent="0.25">
      <c r="A423" s="15" t="s">
        <v>2800</v>
      </c>
      <c r="B423" t="str">
        <f t="shared" si="6"/>
        <v/>
      </c>
      <c r="C423" t="str">
        <f>IF(B423="","",VLOOKUP(B423,'arf3'!$A$2:$A$801,1,FALSE))</f>
        <v/>
      </c>
    </row>
    <row r="424" spans="1:3" ht="15" x14ac:dyDescent="0.25">
      <c r="A424" s="15" t="s">
        <v>2801</v>
      </c>
      <c r="B424" t="str">
        <f t="shared" si="6"/>
        <v>CHD8</v>
      </c>
      <c r="C424" t="str">
        <f>IF(B424="","",VLOOKUP(B424,'arf3'!$A$2:$A$801,1,FALSE))</f>
        <v>CHD8</v>
      </c>
    </row>
    <row r="425" spans="1:3" ht="15" x14ac:dyDescent="0.25">
      <c r="A425" s="15" t="s">
        <v>2802</v>
      </c>
      <c r="B425" t="str">
        <f t="shared" si="6"/>
        <v/>
      </c>
      <c r="C425" t="str">
        <f>IF(B425="","",VLOOKUP(B425,'arf3'!$A$2:$A$801,1,FALSE))</f>
        <v/>
      </c>
    </row>
    <row r="426" spans="1:3" ht="15" x14ac:dyDescent="0.25">
      <c r="A426" s="15" t="s">
        <v>2803</v>
      </c>
      <c r="B426" t="str">
        <f t="shared" si="6"/>
        <v/>
      </c>
      <c r="C426" t="str">
        <f>IF(B426="","",VLOOKUP(B426,'arf3'!$A$2:$A$801,1,FALSE))</f>
        <v/>
      </c>
    </row>
    <row r="427" spans="1:3" ht="15" x14ac:dyDescent="0.25">
      <c r="A427" s="15" t="s">
        <v>2804</v>
      </c>
      <c r="B427" t="str">
        <f t="shared" si="6"/>
        <v>CHKB</v>
      </c>
      <c r="C427" t="str">
        <f>IF(B427="","",VLOOKUP(B427,'arf3'!$A$2:$A$801,1,FALSE))</f>
        <v>CHKB</v>
      </c>
    </row>
    <row r="428" spans="1:3" ht="15" x14ac:dyDescent="0.25">
      <c r="A428" s="15" t="s">
        <v>2805</v>
      </c>
      <c r="B428" t="str">
        <f t="shared" si="6"/>
        <v/>
      </c>
      <c r="C428" t="str">
        <f>IF(B428="","",VLOOKUP(B428,'arf3'!$A$2:$A$801,1,FALSE))</f>
        <v/>
      </c>
    </row>
    <row r="429" spans="1:3" ht="15" x14ac:dyDescent="0.25">
      <c r="A429" s="15" t="s">
        <v>2806</v>
      </c>
      <c r="B429" t="str">
        <f t="shared" si="6"/>
        <v/>
      </c>
      <c r="C429" t="str">
        <f>IF(B429="","",VLOOKUP(B429,'arf3'!$A$2:$A$801,1,FALSE))</f>
        <v/>
      </c>
    </row>
    <row r="430" spans="1:3" ht="15" x14ac:dyDescent="0.25">
      <c r="A430" s="15" t="s">
        <v>2807</v>
      </c>
      <c r="B430" t="str">
        <f t="shared" si="6"/>
        <v>CHMP1A</v>
      </c>
      <c r="C430" t="str">
        <f>IF(B430="","",VLOOKUP(B430,'arf3'!$A$2:$A$801,1,FALSE))</f>
        <v>CHMP1A</v>
      </c>
    </row>
    <row r="431" spans="1:3" ht="15" x14ac:dyDescent="0.25">
      <c r="A431" s="15" t="s">
        <v>2808</v>
      </c>
      <c r="B431" t="str">
        <f t="shared" si="6"/>
        <v/>
      </c>
      <c r="C431" t="str">
        <f>IF(B431="","",VLOOKUP(B431,'arf3'!$A$2:$A$801,1,FALSE))</f>
        <v/>
      </c>
    </row>
    <row r="432" spans="1:3" ht="15" x14ac:dyDescent="0.25">
      <c r="A432" s="15" t="s">
        <v>2809</v>
      </c>
      <c r="B432" t="str">
        <f t="shared" si="6"/>
        <v/>
      </c>
      <c r="C432" t="str">
        <f>IF(B432="","",VLOOKUP(B432,'arf3'!$A$2:$A$801,1,FALSE))</f>
        <v/>
      </c>
    </row>
    <row r="433" spans="1:3" ht="15" x14ac:dyDescent="0.25">
      <c r="A433" s="15" t="s">
        <v>2810</v>
      </c>
      <c r="B433" t="str">
        <f t="shared" si="6"/>
        <v>CISD2</v>
      </c>
      <c r="C433" t="str">
        <f>IF(B433="","",VLOOKUP(B433,'arf3'!$A$2:$A$801,1,FALSE))</f>
        <v>CISD2</v>
      </c>
    </row>
    <row r="434" spans="1:3" ht="15" x14ac:dyDescent="0.25">
      <c r="A434" s="15" t="s">
        <v>2811</v>
      </c>
      <c r="B434" t="str">
        <f t="shared" si="6"/>
        <v/>
      </c>
      <c r="C434" t="str">
        <f>IF(B434="","",VLOOKUP(B434,'arf3'!$A$2:$A$801,1,FALSE))</f>
        <v/>
      </c>
    </row>
    <row r="435" spans="1:3" ht="15" x14ac:dyDescent="0.25">
      <c r="A435" s="15" t="s">
        <v>2812</v>
      </c>
      <c r="B435" t="str">
        <f t="shared" si="6"/>
        <v/>
      </c>
      <c r="C435" t="str">
        <f>IF(B435="","",VLOOKUP(B435,'arf3'!$A$2:$A$801,1,FALSE))</f>
        <v/>
      </c>
    </row>
    <row r="436" spans="1:3" ht="15" x14ac:dyDescent="0.25">
      <c r="A436" s="15" t="s">
        <v>2813</v>
      </c>
      <c r="B436" t="str">
        <f t="shared" si="6"/>
        <v>CLCNKB</v>
      </c>
      <c r="C436" t="str">
        <f>IF(B436="","",VLOOKUP(B436,'arf3'!$A$2:$A$801,1,FALSE))</f>
        <v>CLCNKB</v>
      </c>
    </row>
    <row r="437" spans="1:3" ht="15" x14ac:dyDescent="0.25">
      <c r="A437" s="15" t="s">
        <v>2814</v>
      </c>
      <c r="B437" t="str">
        <f t="shared" si="6"/>
        <v/>
      </c>
      <c r="C437" t="str">
        <f>IF(B437="","",VLOOKUP(B437,'arf3'!$A$2:$A$801,1,FALSE))</f>
        <v/>
      </c>
    </row>
    <row r="438" spans="1:3" ht="15" x14ac:dyDescent="0.25">
      <c r="A438" s="15" t="s">
        <v>2815</v>
      </c>
      <c r="B438" t="str">
        <f t="shared" si="6"/>
        <v/>
      </c>
      <c r="C438" t="str">
        <f>IF(B438="","",VLOOKUP(B438,'arf3'!$A$2:$A$801,1,FALSE))</f>
        <v/>
      </c>
    </row>
    <row r="439" spans="1:3" ht="15" x14ac:dyDescent="0.25">
      <c r="A439" s="15" t="s">
        <v>2816</v>
      </c>
      <c r="B439" t="str">
        <f t="shared" si="6"/>
        <v>CLIC2</v>
      </c>
      <c r="C439" t="str">
        <f>IF(B439="","",VLOOKUP(B439,'arf3'!$A$2:$A$801,1,FALSE))</f>
        <v>CLIC2</v>
      </c>
    </row>
    <row r="440" spans="1:3" ht="15" x14ac:dyDescent="0.25">
      <c r="A440" s="15" t="s">
        <v>2817</v>
      </c>
      <c r="B440" t="str">
        <f t="shared" si="6"/>
        <v/>
      </c>
      <c r="C440" t="str">
        <f>IF(B440="","",VLOOKUP(B440,'arf3'!$A$2:$A$801,1,FALSE))</f>
        <v/>
      </c>
    </row>
    <row r="441" spans="1:3" ht="15" x14ac:dyDescent="0.25">
      <c r="A441" s="15" t="s">
        <v>2818</v>
      </c>
      <c r="B441" t="str">
        <f t="shared" si="6"/>
        <v/>
      </c>
      <c r="C441" t="str">
        <f>IF(B441="","",VLOOKUP(B441,'arf3'!$A$2:$A$801,1,FALSE))</f>
        <v/>
      </c>
    </row>
    <row r="442" spans="1:3" ht="15" x14ac:dyDescent="0.25">
      <c r="A442" s="15" t="s">
        <v>2819</v>
      </c>
      <c r="B442" t="str">
        <f t="shared" si="6"/>
        <v>CLN3</v>
      </c>
      <c r="C442" t="str">
        <f>IF(B442="","",VLOOKUP(B442,'arf3'!$A$2:$A$801,1,FALSE))</f>
        <v>CLN3</v>
      </c>
    </row>
    <row r="443" spans="1:3" ht="15" x14ac:dyDescent="0.25">
      <c r="A443" s="15" t="s">
        <v>2820</v>
      </c>
      <c r="B443" t="str">
        <f t="shared" si="6"/>
        <v/>
      </c>
      <c r="C443" t="str">
        <f>IF(B443="","",VLOOKUP(B443,'arf3'!$A$2:$A$801,1,FALSE))</f>
        <v/>
      </c>
    </row>
    <row r="444" spans="1:3" ht="15" x14ac:dyDescent="0.25">
      <c r="A444" s="15" t="s">
        <v>2821</v>
      </c>
      <c r="B444" t="str">
        <f t="shared" si="6"/>
        <v/>
      </c>
      <c r="C444" t="str">
        <f>IF(B444="","",VLOOKUP(B444,'arf3'!$A$2:$A$801,1,FALSE))</f>
        <v/>
      </c>
    </row>
    <row r="445" spans="1:3" ht="15" x14ac:dyDescent="0.25">
      <c r="A445" s="15" t="s">
        <v>2822</v>
      </c>
      <c r="B445" t="str">
        <f t="shared" si="6"/>
        <v>CLN5</v>
      </c>
      <c r="C445" t="str">
        <f>IF(B445="","",VLOOKUP(B445,'arf3'!$A$2:$A$801,1,FALSE))</f>
        <v>CLN5</v>
      </c>
    </row>
    <row r="446" spans="1:3" ht="15" x14ac:dyDescent="0.25">
      <c r="A446" s="15" t="s">
        <v>2823</v>
      </c>
      <c r="B446" t="str">
        <f t="shared" si="6"/>
        <v/>
      </c>
      <c r="C446" t="str">
        <f>IF(B446="","",VLOOKUP(B446,'arf3'!$A$2:$A$801,1,FALSE))</f>
        <v/>
      </c>
    </row>
    <row r="447" spans="1:3" ht="15" x14ac:dyDescent="0.25">
      <c r="A447" s="15" t="s">
        <v>2824</v>
      </c>
      <c r="B447" t="str">
        <f t="shared" si="6"/>
        <v/>
      </c>
      <c r="C447" t="str">
        <f>IF(B447="","",VLOOKUP(B447,'arf3'!$A$2:$A$801,1,FALSE))</f>
        <v/>
      </c>
    </row>
    <row r="448" spans="1:3" ht="15" x14ac:dyDescent="0.25">
      <c r="A448" s="15" t="s">
        <v>2825</v>
      </c>
      <c r="B448" t="str">
        <f t="shared" si="6"/>
        <v>CLN6</v>
      </c>
      <c r="C448" t="str">
        <f>IF(B448="","",VLOOKUP(B448,'arf3'!$A$2:$A$801,1,FALSE))</f>
        <v>CLN6</v>
      </c>
    </row>
    <row r="449" spans="1:3" ht="15" x14ac:dyDescent="0.25">
      <c r="A449" s="15" t="s">
        <v>2826</v>
      </c>
      <c r="B449" t="str">
        <f t="shared" si="6"/>
        <v/>
      </c>
      <c r="C449" t="str">
        <f>IF(B449="","",VLOOKUP(B449,'arf3'!$A$2:$A$801,1,FALSE))</f>
        <v/>
      </c>
    </row>
    <row r="450" spans="1:3" ht="15" x14ac:dyDescent="0.25">
      <c r="A450" s="15" t="s">
        <v>2827</v>
      </c>
      <c r="B450" t="str">
        <f t="shared" ref="B450:B513" si="7">IF(RIGHT(A450,1)="a",LEFT(A450,LEN(A450)-6),"")</f>
        <v/>
      </c>
      <c r="C450" t="str">
        <f>IF(B450="","",VLOOKUP(B450,'arf3'!$A$2:$A$801,1,FALSE))</f>
        <v/>
      </c>
    </row>
    <row r="451" spans="1:3" ht="15" x14ac:dyDescent="0.25">
      <c r="A451" s="15" t="s">
        <v>2828</v>
      </c>
      <c r="B451" t="str">
        <f t="shared" si="7"/>
        <v>CLN8</v>
      </c>
      <c r="C451" t="str">
        <f>IF(B451="","",VLOOKUP(B451,'arf3'!$A$2:$A$801,1,FALSE))</f>
        <v>CLN8</v>
      </c>
    </row>
    <row r="452" spans="1:3" ht="15" x14ac:dyDescent="0.25">
      <c r="A452" s="15" t="s">
        <v>2829</v>
      </c>
      <c r="B452" t="str">
        <f t="shared" si="7"/>
        <v/>
      </c>
      <c r="C452" t="str">
        <f>IF(B452="","",VLOOKUP(B452,'arf3'!$A$2:$A$801,1,FALSE))</f>
        <v/>
      </c>
    </row>
    <row r="453" spans="1:3" ht="15" x14ac:dyDescent="0.25">
      <c r="A453" s="15" t="s">
        <v>2830</v>
      </c>
      <c r="B453" t="str">
        <f t="shared" si="7"/>
        <v/>
      </c>
      <c r="C453" t="str">
        <f>IF(B453="","",VLOOKUP(B453,'arf3'!$A$2:$A$801,1,FALSE))</f>
        <v/>
      </c>
    </row>
    <row r="454" spans="1:3" ht="15" x14ac:dyDescent="0.25">
      <c r="A454" s="15" t="s">
        <v>2831</v>
      </c>
      <c r="B454" t="str">
        <f t="shared" si="7"/>
        <v>CNKSR2</v>
      </c>
      <c r="C454" t="str">
        <f>IF(B454="","",VLOOKUP(B454,'arf3'!$A$2:$A$801,1,FALSE))</f>
        <v>CNKSR2</v>
      </c>
    </row>
    <row r="455" spans="1:3" ht="15" x14ac:dyDescent="0.25">
      <c r="A455" s="15" t="s">
        <v>2832</v>
      </c>
      <c r="B455" t="str">
        <f t="shared" si="7"/>
        <v/>
      </c>
      <c r="C455" t="str">
        <f>IF(B455="","",VLOOKUP(B455,'arf3'!$A$2:$A$801,1,FALSE))</f>
        <v/>
      </c>
    </row>
    <row r="456" spans="1:3" ht="15" x14ac:dyDescent="0.25">
      <c r="A456" s="15" t="s">
        <v>2833</v>
      </c>
      <c r="B456" t="str">
        <f t="shared" si="7"/>
        <v/>
      </c>
      <c r="C456" t="str">
        <f>IF(B456="","",VLOOKUP(B456,'arf3'!$A$2:$A$801,1,FALSE))</f>
        <v/>
      </c>
    </row>
    <row r="457" spans="1:3" ht="15" x14ac:dyDescent="0.25">
      <c r="A457" s="15" t="s">
        <v>2834</v>
      </c>
      <c r="B457" t="str">
        <f t="shared" si="7"/>
        <v>CNTNAP2</v>
      </c>
      <c r="C457" t="str">
        <f>IF(B457="","",VLOOKUP(B457,'arf3'!$A$2:$A$801,1,FALSE))</f>
        <v>CNTNAP2</v>
      </c>
    </row>
    <row r="458" spans="1:3" ht="15" x14ac:dyDescent="0.25">
      <c r="A458" s="15" t="s">
        <v>2835</v>
      </c>
      <c r="B458" t="str">
        <f t="shared" si="7"/>
        <v/>
      </c>
      <c r="C458" t="str">
        <f>IF(B458="","",VLOOKUP(B458,'arf3'!$A$2:$A$801,1,FALSE))</f>
        <v/>
      </c>
    </row>
    <row r="459" spans="1:3" ht="15" x14ac:dyDescent="0.25">
      <c r="A459" s="15" t="s">
        <v>2836</v>
      </c>
      <c r="B459" t="str">
        <f t="shared" si="7"/>
        <v/>
      </c>
      <c r="C459" t="str">
        <f>IF(B459="","",VLOOKUP(B459,'arf3'!$A$2:$A$801,1,FALSE))</f>
        <v/>
      </c>
    </row>
    <row r="460" spans="1:3" ht="15" x14ac:dyDescent="0.25">
      <c r="A460" s="15" t="s">
        <v>2837</v>
      </c>
      <c r="B460" t="str">
        <f t="shared" si="7"/>
        <v>COG1</v>
      </c>
      <c r="C460" t="str">
        <f>IF(B460="","",VLOOKUP(B460,'arf3'!$A$2:$A$801,1,FALSE))</f>
        <v>COG1</v>
      </c>
    </row>
    <row r="461" spans="1:3" ht="15" x14ac:dyDescent="0.25">
      <c r="A461" s="15" t="s">
        <v>2838</v>
      </c>
      <c r="B461" t="str">
        <f t="shared" si="7"/>
        <v/>
      </c>
      <c r="C461" t="str">
        <f>IF(B461="","",VLOOKUP(B461,'arf3'!$A$2:$A$801,1,FALSE))</f>
        <v/>
      </c>
    </row>
    <row r="462" spans="1:3" ht="15" x14ac:dyDescent="0.25">
      <c r="A462" s="15" t="s">
        <v>2839</v>
      </c>
      <c r="B462" t="str">
        <f t="shared" si="7"/>
        <v/>
      </c>
      <c r="C462" t="str">
        <f>IF(B462="","",VLOOKUP(B462,'arf3'!$A$2:$A$801,1,FALSE))</f>
        <v/>
      </c>
    </row>
    <row r="463" spans="1:3" ht="15" x14ac:dyDescent="0.25">
      <c r="A463" s="15" t="s">
        <v>2840</v>
      </c>
      <c r="B463" t="str">
        <f t="shared" si="7"/>
        <v>COG6</v>
      </c>
      <c r="C463" t="str">
        <f>IF(B463="","",VLOOKUP(B463,'arf3'!$A$2:$A$801,1,FALSE))</f>
        <v>COG6</v>
      </c>
    </row>
    <row r="464" spans="1:3" ht="15" x14ac:dyDescent="0.25">
      <c r="A464" s="15" t="s">
        <v>2841</v>
      </c>
      <c r="B464" t="str">
        <f t="shared" si="7"/>
        <v/>
      </c>
      <c r="C464" t="str">
        <f>IF(B464="","",VLOOKUP(B464,'arf3'!$A$2:$A$801,1,FALSE))</f>
        <v/>
      </c>
    </row>
    <row r="465" spans="1:3" ht="15" x14ac:dyDescent="0.25">
      <c r="A465" s="15" t="s">
        <v>2842</v>
      </c>
      <c r="B465" t="str">
        <f t="shared" si="7"/>
        <v/>
      </c>
      <c r="C465" t="str">
        <f>IF(B465="","",VLOOKUP(B465,'arf3'!$A$2:$A$801,1,FALSE))</f>
        <v/>
      </c>
    </row>
    <row r="466" spans="1:3" ht="15" x14ac:dyDescent="0.25">
      <c r="A466" s="15" t="s">
        <v>2843</v>
      </c>
      <c r="B466" t="str">
        <f t="shared" si="7"/>
        <v>COG7</v>
      </c>
      <c r="C466" t="str">
        <f>IF(B466="","",VLOOKUP(B466,'arf3'!$A$2:$A$801,1,FALSE))</f>
        <v>COG7</v>
      </c>
    </row>
    <row r="467" spans="1:3" ht="15" x14ac:dyDescent="0.25">
      <c r="A467" s="15" t="s">
        <v>2844</v>
      </c>
      <c r="B467" t="str">
        <f t="shared" si="7"/>
        <v/>
      </c>
      <c r="C467" t="str">
        <f>IF(B467="","",VLOOKUP(B467,'arf3'!$A$2:$A$801,1,FALSE))</f>
        <v/>
      </c>
    </row>
    <row r="468" spans="1:3" ht="15" x14ac:dyDescent="0.25">
      <c r="A468" s="15" t="s">
        <v>2845</v>
      </c>
      <c r="B468" t="str">
        <f t="shared" si="7"/>
        <v/>
      </c>
      <c r="C468" t="str">
        <f>IF(B468="","",VLOOKUP(B468,'arf3'!$A$2:$A$801,1,FALSE))</f>
        <v/>
      </c>
    </row>
    <row r="469" spans="1:3" ht="15" x14ac:dyDescent="0.25">
      <c r="A469" s="15" t="s">
        <v>2846</v>
      </c>
      <c r="B469" t="str">
        <f t="shared" si="7"/>
        <v>COG8</v>
      </c>
      <c r="C469" t="str">
        <f>IF(B469="","",VLOOKUP(B469,'arf3'!$A$2:$A$801,1,FALSE))</f>
        <v>COG8</v>
      </c>
    </row>
    <row r="470" spans="1:3" ht="15" x14ac:dyDescent="0.25">
      <c r="A470" s="15" t="s">
        <v>2847</v>
      </c>
      <c r="B470" t="str">
        <f t="shared" si="7"/>
        <v/>
      </c>
      <c r="C470" t="str">
        <f>IF(B470="","",VLOOKUP(B470,'arf3'!$A$2:$A$801,1,FALSE))</f>
        <v/>
      </c>
    </row>
    <row r="471" spans="1:3" ht="15" x14ac:dyDescent="0.25">
      <c r="A471" s="15" t="s">
        <v>2848</v>
      </c>
      <c r="B471" t="str">
        <f t="shared" si="7"/>
        <v/>
      </c>
      <c r="C471" t="str">
        <f>IF(B471="","",VLOOKUP(B471,'arf3'!$A$2:$A$801,1,FALSE))</f>
        <v/>
      </c>
    </row>
    <row r="472" spans="1:3" ht="15" x14ac:dyDescent="0.25">
      <c r="A472" s="15" t="s">
        <v>2849</v>
      </c>
      <c r="B472" t="str">
        <f t="shared" si="7"/>
        <v>COL4A1</v>
      </c>
      <c r="C472" t="str">
        <f>IF(B472="","",VLOOKUP(B472,'arf3'!$A$2:$A$801,1,FALSE))</f>
        <v>COL4A1</v>
      </c>
    </row>
    <row r="473" spans="1:3" ht="15" x14ac:dyDescent="0.25">
      <c r="A473" s="15" t="s">
        <v>2850</v>
      </c>
      <c r="B473" t="str">
        <f t="shared" si="7"/>
        <v/>
      </c>
      <c r="C473" t="str">
        <f>IF(B473="","",VLOOKUP(B473,'arf3'!$A$2:$A$801,1,FALSE))</f>
        <v/>
      </c>
    </row>
    <row r="474" spans="1:3" ht="15" x14ac:dyDescent="0.25">
      <c r="A474" s="15" t="s">
        <v>2851</v>
      </c>
      <c r="B474" t="str">
        <f t="shared" si="7"/>
        <v/>
      </c>
      <c r="C474" t="str">
        <f>IF(B474="","",VLOOKUP(B474,'arf3'!$A$2:$A$801,1,FALSE))</f>
        <v/>
      </c>
    </row>
    <row r="475" spans="1:3" ht="15" x14ac:dyDescent="0.25">
      <c r="A475" s="15" t="s">
        <v>2852</v>
      </c>
      <c r="B475" t="str">
        <f t="shared" si="7"/>
        <v>COL4A2</v>
      </c>
      <c r="C475" t="str">
        <f>IF(B475="","",VLOOKUP(B475,'arf3'!$A$2:$A$801,1,FALSE))</f>
        <v>COL4A2</v>
      </c>
    </row>
    <row r="476" spans="1:3" ht="15" x14ac:dyDescent="0.25">
      <c r="A476" s="15" t="s">
        <v>2853</v>
      </c>
      <c r="B476" t="str">
        <f t="shared" si="7"/>
        <v/>
      </c>
      <c r="C476" t="str">
        <f>IF(B476="","",VLOOKUP(B476,'arf3'!$A$2:$A$801,1,FALSE))</f>
        <v/>
      </c>
    </row>
    <row r="477" spans="1:3" ht="15" x14ac:dyDescent="0.25">
      <c r="A477" s="15" t="s">
        <v>2854</v>
      </c>
      <c r="B477" t="str">
        <f t="shared" si="7"/>
        <v/>
      </c>
      <c r="C477" t="str">
        <f>IF(B477="","",VLOOKUP(B477,'arf3'!$A$2:$A$801,1,FALSE))</f>
        <v/>
      </c>
    </row>
    <row r="478" spans="1:3" ht="15" x14ac:dyDescent="0.25">
      <c r="A478" s="15" t="s">
        <v>2855</v>
      </c>
      <c r="B478" t="str">
        <f t="shared" si="7"/>
        <v>COL4A3BP</v>
      </c>
      <c r="C478" t="str">
        <f>IF(B478="","",VLOOKUP(B478,'arf3'!$A$2:$A$801,1,FALSE))</f>
        <v>COL4A3BP</v>
      </c>
    </row>
    <row r="479" spans="1:3" ht="15" x14ac:dyDescent="0.25">
      <c r="A479" s="15" t="s">
        <v>2856</v>
      </c>
      <c r="B479" t="str">
        <f t="shared" si="7"/>
        <v/>
      </c>
      <c r="C479" t="str">
        <f>IF(B479="","",VLOOKUP(B479,'arf3'!$A$2:$A$801,1,FALSE))</f>
        <v/>
      </c>
    </row>
    <row r="480" spans="1:3" ht="15" x14ac:dyDescent="0.25">
      <c r="A480" s="15" t="s">
        <v>2857</v>
      </c>
      <c r="B480" t="str">
        <f t="shared" si="7"/>
        <v/>
      </c>
      <c r="C480" t="str">
        <f>IF(B480="","",VLOOKUP(B480,'arf3'!$A$2:$A$801,1,FALSE))</f>
        <v/>
      </c>
    </row>
    <row r="481" spans="1:3" ht="15" x14ac:dyDescent="0.25">
      <c r="A481" s="15" t="s">
        <v>2858</v>
      </c>
      <c r="B481" t="str">
        <f t="shared" si="7"/>
        <v>COLEC11</v>
      </c>
      <c r="C481" t="str">
        <f>IF(B481="","",VLOOKUP(B481,'arf3'!$A$2:$A$801,1,FALSE))</f>
        <v>COLEC11</v>
      </c>
    </row>
    <row r="482" spans="1:3" ht="15" x14ac:dyDescent="0.25">
      <c r="A482" s="15" t="s">
        <v>2859</v>
      </c>
      <c r="B482" t="str">
        <f t="shared" si="7"/>
        <v/>
      </c>
      <c r="C482" t="str">
        <f>IF(B482="","",VLOOKUP(B482,'arf3'!$A$2:$A$801,1,FALSE))</f>
        <v/>
      </c>
    </row>
    <row r="483" spans="1:3" ht="15" x14ac:dyDescent="0.25">
      <c r="A483" s="15" t="s">
        <v>2860</v>
      </c>
      <c r="B483" t="str">
        <f t="shared" si="7"/>
        <v/>
      </c>
      <c r="C483" t="str">
        <f>IF(B483="","",VLOOKUP(B483,'arf3'!$A$2:$A$801,1,FALSE))</f>
        <v/>
      </c>
    </row>
    <row r="484" spans="1:3" ht="15" x14ac:dyDescent="0.25">
      <c r="A484" s="15" t="s">
        <v>2861</v>
      </c>
      <c r="B484" t="str">
        <f t="shared" si="7"/>
        <v>COQ2</v>
      </c>
      <c r="C484" t="str">
        <f>IF(B484="","",VLOOKUP(B484,'arf3'!$A$2:$A$801,1,FALSE))</f>
        <v>COQ2</v>
      </c>
    </row>
    <row r="485" spans="1:3" ht="15" x14ac:dyDescent="0.25">
      <c r="A485" s="15" t="s">
        <v>2862</v>
      </c>
      <c r="B485" t="str">
        <f t="shared" si="7"/>
        <v/>
      </c>
      <c r="C485" t="str">
        <f>IF(B485="","",VLOOKUP(B485,'arf3'!$A$2:$A$801,1,FALSE))</f>
        <v/>
      </c>
    </row>
    <row r="486" spans="1:3" ht="15" x14ac:dyDescent="0.25">
      <c r="A486" s="15" t="s">
        <v>2863</v>
      </c>
      <c r="B486" t="str">
        <f t="shared" si="7"/>
        <v/>
      </c>
      <c r="C486" t="str">
        <f>IF(B486="","",VLOOKUP(B486,'arf3'!$A$2:$A$801,1,FALSE))</f>
        <v/>
      </c>
    </row>
    <row r="487" spans="1:3" ht="15" x14ac:dyDescent="0.25">
      <c r="A487" s="15" t="s">
        <v>2864</v>
      </c>
      <c r="B487" t="str">
        <f t="shared" si="7"/>
        <v>COQ4</v>
      </c>
      <c r="C487" t="str">
        <f>IF(B487="","",VLOOKUP(B487,'arf3'!$A$2:$A$801,1,FALSE))</f>
        <v>COQ4</v>
      </c>
    </row>
    <row r="488" spans="1:3" ht="15" x14ac:dyDescent="0.25">
      <c r="A488" s="15" t="s">
        <v>2865</v>
      </c>
      <c r="B488" t="str">
        <f t="shared" si="7"/>
        <v/>
      </c>
      <c r="C488" t="str">
        <f>IF(B488="","",VLOOKUP(B488,'arf3'!$A$2:$A$801,1,FALSE))</f>
        <v/>
      </c>
    </row>
    <row r="489" spans="1:3" ht="15" x14ac:dyDescent="0.25">
      <c r="A489" s="15" t="s">
        <v>2866</v>
      </c>
      <c r="B489" t="str">
        <f t="shared" si="7"/>
        <v/>
      </c>
      <c r="C489" t="str">
        <f>IF(B489="","",VLOOKUP(B489,'arf3'!$A$2:$A$801,1,FALSE))</f>
        <v/>
      </c>
    </row>
    <row r="490" spans="1:3" ht="15" x14ac:dyDescent="0.25">
      <c r="A490" s="15" t="s">
        <v>2867</v>
      </c>
      <c r="B490" t="str">
        <f t="shared" si="7"/>
        <v>COQ8A</v>
      </c>
      <c r="C490" t="str">
        <f>IF(B490="","",VLOOKUP(B490,'arf3'!$A$2:$A$801,1,FALSE))</f>
        <v>COQ8A</v>
      </c>
    </row>
    <row r="491" spans="1:3" ht="15" x14ac:dyDescent="0.25">
      <c r="A491" s="15" t="s">
        <v>2868</v>
      </c>
      <c r="B491" t="str">
        <f t="shared" si="7"/>
        <v/>
      </c>
      <c r="C491" t="str">
        <f>IF(B491="","",VLOOKUP(B491,'arf3'!$A$2:$A$801,1,FALSE))</f>
        <v/>
      </c>
    </row>
    <row r="492" spans="1:3" ht="15" x14ac:dyDescent="0.25">
      <c r="A492" s="15" t="s">
        <v>2869</v>
      </c>
      <c r="B492" t="str">
        <f t="shared" si="7"/>
        <v/>
      </c>
      <c r="C492" t="str">
        <f>IF(B492="","",VLOOKUP(B492,'arf3'!$A$2:$A$801,1,FALSE))</f>
        <v/>
      </c>
    </row>
    <row r="493" spans="1:3" ht="15" x14ac:dyDescent="0.25">
      <c r="A493" s="15" t="s">
        <v>2870</v>
      </c>
      <c r="B493" t="str">
        <f t="shared" si="7"/>
        <v>COX10</v>
      </c>
      <c r="C493" t="str">
        <f>IF(B493="","",VLOOKUP(B493,'arf3'!$A$2:$A$801,1,FALSE))</f>
        <v>COX10</v>
      </c>
    </row>
    <row r="494" spans="1:3" ht="15" x14ac:dyDescent="0.25">
      <c r="A494" s="15" t="s">
        <v>2871</v>
      </c>
      <c r="B494" t="str">
        <f t="shared" si="7"/>
        <v/>
      </c>
      <c r="C494" t="str">
        <f>IF(B494="","",VLOOKUP(B494,'arf3'!$A$2:$A$801,1,FALSE))</f>
        <v/>
      </c>
    </row>
    <row r="495" spans="1:3" ht="15" x14ac:dyDescent="0.25">
      <c r="A495" s="15" t="s">
        <v>2872</v>
      </c>
      <c r="B495" t="str">
        <f t="shared" si="7"/>
        <v/>
      </c>
      <c r="C495" t="str">
        <f>IF(B495="","",VLOOKUP(B495,'arf3'!$A$2:$A$801,1,FALSE))</f>
        <v/>
      </c>
    </row>
    <row r="496" spans="1:3" ht="15" x14ac:dyDescent="0.25">
      <c r="A496" s="15" t="s">
        <v>2873</v>
      </c>
      <c r="B496" t="str">
        <f t="shared" si="7"/>
        <v>COX15</v>
      </c>
      <c r="C496" t="str">
        <f>IF(B496="","",VLOOKUP(B496,'arf3'!$A$2:$A$801,1,FALSE))</f>
        <v>COX15</v>
      </c>
    </row>
    <row r="497" spans="1:3" ht="15" x14ac:dyDescent="0.25">
      <c r="A497" s="15" t="s">
        <v>2874</v>
      </c>
      <c r="B497" t="str">
        <f t="shared" si="7"/>
        <v/>
      </c>
      <c r="C497" t="str">
        <f>IF(B497="","",VLOOKUP(B497,'arf3'!$A$2:$A$801,1,FALSE))</f>
        <v/>
      </c>
    </row>
    <row r="498" spans="1:3" ht="15" x14ac:dyDescent="0.25">
      <c r="A498" s="15" t="s">
        <v>2875</v>
      </c>
      <c r="B498" t="str">
        <f t="shared" si="7"/>
        <v/>
      </c>
      <c r="C498" t="str">
        <f>IF(B498="","",VLOOKUP(B498,'arf3'!$A$2:$A$801,1,FALSE))</f>
        <v/>
      </c>
    </row>
    <row r="499" spans="1:3" ht="15" x14ac:dyDescent="0.25">
      <c r="A499" s="15" t="s">
        <v>2876</v>
      </c>
      <c r="B499" t="str">
        <f t="shared" si="7"/>
        <v>CPS1</v>
      </c>
      <c r="C499" t="str">
        <f>IF(B499="","",VLOOKUP(B499,'arf3'!$A$2:$A$801,1,FALSE))</f>
        <v>CPS1</v>
      </c>
    </row>
    <row r="500" spans="1:3" ht="15" x14ac:dyDescent="0.25">
      <c r="A500" s="15" t="s">
        <v>2877</v>
      </c>
      <c r="B500" t="str">
        <f t="shared" si="7"/>
        <v/>
      </c>
      <c r="C500" t="str">
        <f>IF(B500="","",VLOOKUP(B500,'arf3'!$A$2:$A$801,1,FALSE))</f>
        <v/>
      </c>
    </row>
    <row r="501" spans="1:3" ht="15" x14ac:dyDescent="0.25">
      <c r="A501" s="15" t="s">
        <v>2878</v>
      </c>
      <c r="B501" t="str">
        <f t="shared" si="7"/>
        <v/>
      </c>
      <c r="C501" t="str">
        <f>IF(B501="","",VLOOKUP(B501,'arf3'!$A$2:$A$801,1,FALSE))</f>
        <v/>
      </c>
    </row>
    <row r="502" spans="1:3" ht="15" x14ac:dyDescent="0.25">
      <c r="A502" s="15" t="s">
        <v>2879</v>
      </c>
      <c r="B502" t="str">
        <f t="shared" si="7"/>
        <v>CRADD</v>
      </c>
      <c r="C502" t="str">
        <f>IF(B502="","",VLOOKUP(B502,'arf3'!$A$2:$A$801,1,FALSE))</f>
        <v>CRADD</v>
      </c>
    </row>
    <row r="503" spans="1:3" ht="15" x14ac:dyDescent="0.25">
      <c r="A503" s="15" t="s">
        <v>2880</v>
      </c>
      <c r="B503" t="str">
        <f t="shared" si="7"/>
        <v/>
      </c>
      <c r="C503" t="str">
        <f>IF(B503="","",VLOOKUP(B503,'arf3'!$A$2:$A$801,1,FALSE))</f>
        <v/>
      </c>
    </row>
    <row r="504" spans="1:3" ht="15" x14ac:dyDescent="0.25">
      <c r="A504" s="15" t="s">
        <v>2881</v>
      </c>
      <c r="B504" t="str">
        <f t="shared" si="7"/>
        <v/>
      </c>
      <c r="C504" t="str">
        <f>IF(B504="","",VLOOKUP(B504,'arf3'!$A$2:$A$801,1,FALSE))</f>
        <v/>
      </c>
    </row>
    <row r="505" spans="1:3" ht="15" x14ac:dyDescent="0.25">
      <c r="A505" s="15" t="s">
        <v>2882</v>
      </c>
      <c r="B505" t="str">
        <f t="shared" si="7"/>
        <v>CRBN</v>
      </c>
      <c r="C505" t="str">
        <f>IF(B505="","",VLOOKUP(B505,'arf3'!$A$2:$A$801,1,FALSE))</f>
        <v>CRBN</v>
      </c>
    </row>
    <row r="506" spans="1:3" ht="15" x14ac:dyDescent="0.25">
      <c r="A506" s="15" t="s">
        <v>2883</v>
      </c>
      <c r="B506" t="str">
        <f t="shared" si="7"/>
        <v/>
      </c>
      <c r="C506" t="str">
        <f>IF(B506="","",VLOOKUP(B506,'arf3'!$A$2:$A$801,1,FALSE))</f>
        <v/>
      </c>
    </row>
    <row r="507" spans="1:3" ht="15" x14ac:dyDescent="0.25">
      <c r="A507" s="15" t="s">
        <v>2884</v>
      </c>
      <c r="B507" t="str">
        <f t="shared" si="7"/>
        <v/>
      </c>
      <c r="C507" t="str">
        <f>IF(B507="","",VLOOKUP(B507,'arf3'!$A$2:$A$801,1,FALSE))</f>
        <v/>
      </c>
    </row>
    <row r="508" spans="1:3" ht="15" x14ac:dyDescent="0.25">
      <c r="A508" s="15" t="s">
        <v>2885</v>
      </c>
      <c r="B508" t="str">
        <f t="shared" si="7"/>
        <v>CREBBP</v>
      </c>
      <c r="C508" t="str">
        <f>IF(B508="","",VLOOKUP(B508,'arf3'!$A$2:$A$801,1,FALSE))</f>
        <v>CREBBP</v>
      </c>
    </row>
    <row r="509" spans="1:3" ht="15" x14ac:dyDescent="0.25">
      <c r="A509" s="15" t="s">
        <v>2886</v>
      </c>
      <c r="B509" t="str">
        <f t="shared" si="7"/>
        <v/>
      </c>
      <c r="C509" t="str">
        <f>IF(B509="","",VLOOKUP(B509,'arf3'!$A$2:$A$801,1,FALSE))</f>
        <v/>
      </c>
    </row>
    <row r="510" spans="1:3" ht="15" x14ac:dyDescent="0.25">
      <c r="A510" s="15" t="s">
        <v>2887</v>
      </c>
      <c r="B510" t="str">
        <f t="shared" si="7"/>
        <v/>
      </c>
      <c r="C510" t="str">
        <f>IF(B510="","",VLOOKUP(B510,'arf3'!$A$2:$A$801,1,FALSE))</f>
        <v/>
      </c>
    </row>
    <row r="511" spans="1:3" ht="15" x14ac:dyDescent="0.25">
      <c r="A511" s="15" t="s">
        <v>2888</v>
      </c>
      <c r="B511" t="str">
        <f t="shared" si="7"/>
        <v>CSNK2A1</v>
      </c>
      <c r="C511" t="str">
        <f>IF(B511="","",VLOOKUP(B511,'arf3'!$A$2:$A$801,1,FALSE))</f>
        <v>CSNK2A1</v>
      </c>
    </row>
    <row r="512" spans="1:3" ht="15" x14ac:dyDescent="0.25">
      <c r="A512" s="15" t="s">
        <v>2889</v>
      </c>
      <c r="B512" t="str">
        <f t="shared" si="7"/>
        <v/>
      </c>
      <c r="C512" t="str">
        <f>IF(B512="","",VLOOKUP(B512,'arf3'!$A$2:$A$801,1,FALSE))</f>
        <v/>
      </c>
    </row>
    <row r="513" spans="1:3" ht="15" x14ac:dyDescent="0.25">
      <c r="A513" s="15" t="s">
        <v>2890</v>
      </c>
      <c r="B513" t="str">
        <f t="shared" si="7"/>
        <v/>
      </c>
      <c r="C513" t="str">
        <f>IF(B513="","",VLOOKUP(B513,'arf3'!$A$2:$A$801,1,FALSE))</f>
        <v/>
      </c>
    </row>
    <row r="514" spans="1:3" ht="15" x14ac:dyDescent="0.25">
      <c r="A514" s="15" t="s">
        <v>2891</v>
      </c>
      <c r="B514" t="str">
        <f t="shared" ref="B514:B577" si="8">IF(RIGHT(A514,1)="a",LEFT(A514,LEN(A514)-6),"")</f>
        <v>CTC1</v>
      </c>
      <c r="C514" t="str">
        <f>IF(B514="","",VLOOKUP(B514,'arf3'!$A$2:$A$801,1,FALSE))</f>
        <v>CTC1</v>
      </c>
    </row>
    <row r="515" spans="1:3" ht="15" x14ac:dyDescent="0.25">
      <c r="A515" s="15" t="s">
        <v>2892</v>
      </c>
      <c r="B515" t="str">
        <f t="shared" si="8"/>
        <v/>
      </c>
      <c r="C515" t="str">
        <f>IF(B515="","",VLOOKUP(B515,'arf3'!$A$2:$A$801,1,FALSE))</f>
        <v/>
      </c>
    </row>
    <row r="516" spans="1:3" ht="15" x14ac:dyDescent="0.25">
      <c r="A516" s="15" t="s">
        <v>2893</v>
      </c>
      <c r="B516" t="str">
        <f t="shared" si="8"/>
        <v/>
      </c>
      <c r="C516" t="str">
        <f>IF(B516="","",VLOOKUP(B516,'arf3'!$A$2:$A$801,1,FALSE))</f>
        <v/>
      </c>
    </row>
    <row r="517" spans="1:3" ht="15" x14ac:dyDescent="0.25">
      <c r="A517" s="15" t="s">
        <v>2894</v>
      </c>
      <c r="B517" t="str">
        <f t="shared" si="8"/>
        <v>CTCF</v>
      </c>
      <c r="C517" t="str">
        <f>IF(B517="","",VLOOKUP(B517,'arf3'!$A$2:$A$801,1,FALSE))</f>
        <v>CTCF</v>
      </c>
    </row>
    <row r="518" spans="1:3" ht="15" x14ac:dyDescent="0.25">
      <c r="A518" s="15" t="s">
        <v>2895</v>
      </c>
      <c r="B518" t="str">
        <f t="shared" si="8"/>
        <v/>
      </c>
      <c r="C518" t="str">
        <f>IF(B518="","",VLOOKUP(B518,'arf3'!$A$2:$A$801,1,FALSE))</f>
        <v/>
      </c>
    </row>
    <row r="519" spans="1:3" ht="15" x14ac:dyDescent="0.25">
      <c r="A519" s="15" t="s">
        <v>2896</v>
      </c>
      <c r="B519" t="str">
        <f t="shared" si="8"/>
        <v/>
      </c>
      <c r="C519" t="str">
        <f>IF(B519="","",VLOOKUP(B519,'arf3'!$A$2:$A$801,1,FALSE))</f>
        <v/>
      </c>
    </row>
    <row r="520" spans="1:3" ht="15" x14ac:dyDescent="0.25">
      <c r="A520" s="15" t="s">
        <v>2897</v>
      </c>
      <c r="B520" t="str">
        <f t="shared" si="8"/>
        <v>CTDP1</v>
      </c>
      <c r="C520" t="str">
        <f>IF(B520="","",VLOOKUP(B520,'arf3'!$A$2:$A$801,1,FALSE))</f>
        <v>CTDP1</v>
      </c>
    </row>
    <row r="521" spans="1:3" ht="15" x14ac:dyDescent="0.25">
      <c r="A521" s="15" t="s">
        <v>2898</v>
      </c>
      <c r="B521" t="str">
        <f t="shared" si="8"/>
        <v/>
      </c>
      <c r="C521" t="str">
        <f>IF(B521="","",VLOOKUP(B521,'arf3'!$A$2:$A$801,1,FALSE))</f>
        <v/>
      </c>
    </row>
    <row r="522" spans="1:3" ht="15" x14ac:dyDescent="0.25">
      <c r="A522" s="15" t="s">
        <v>2899</v>
      </c>
      <c r="B522" t="str">
        <f t="shared" si="8"/>
        <v/>
      </c>
      <c r="C522" t="str">
        <f>IF(B522="","",VLOOKUP(B522,'arf3'!$A$2:$A$801,1,FALSE))</f>
        <v/>
      </c>
    </row>
    <row r="523" spans="1:3" ht="15" x14ac:dyDescent="0.25">
      <c r="A523" s="15" t="s">
        <v>2900</v>
      </c>
      <c r="B523" t="str">
        <f t="shared" si="8"/>
        <v>CTNNB1</v>
      </c>
      <c r="C523" t="str">
        <f>IF(B523="","",VLOOKUP(B523,'arf3'!$A$2:$A$801,1,FALSE))</f>
        <v>CTNNB1</v>
      </c>
    </row>
    <row r="524" spans="1:3" ht="15" x14ac:dyDescent="0.25">
      <c r="A524" s="15" t="s">
        <v>2901</v>
      </c>
      <c r="B524" t="str">
        <f t="shared" si="8"/>
        <v/>
      </c>
      <c r="C524" t="str">
        <f>IF(B524="","",VLOOKUP(B524,'arf3'!$A$2:$A$801,1,FALSE))</f>
        <v/>
      </c>
    </row>
    <row r="525" spans="1:3" ht="15" x14ac:dyDescent="0.25">
      <c r="A525" s="15" t="s">
        <v>2902</v>
      </c>
      <c r="B525" t="str">
        <f t="shared" si="8"/>
        <v/>
      </c>
      <c r="C525" t="str">
        <f>IF(B525="","",VLOOKUP(B525,'arf3'!$A$2:$A$801,1,FALSE))</f>
        <v/>
      </c>
    </row>
    <row r="526" spans="1:3" ht="15" x14ac:dyDescent="0.25">
      <c r="A526" s="15" t="s">
        <v>2903</v>
      </c>
      <c r="B526" t="str">
        <f t="shared" si="8"/>
        <v>CTNND1</v>
      </c>
      <c r="C526" t="str">
        <f>IF(B526="","",VLOOKUP(B526,'arf3'!$A$2:$A$801,1,FALSE))</f>
        <v>CTNND1</v>
      </c>
    </row>
    <row r="527" spans="1:3" ht="15" x14ac:dyDescent="0.25">
      <c r="A527" s="15" t="s">
        <v>2904</v>
      </c>
      <c r="B527" t="str">
        <f t="shared" si="8"/>
        <v/>
      </c>
      <c r="C527" t="str">
        <f>IF(B527="","",VLOOKUP(B527,'arf3'!$A$2:$A$801,1,FALSE))</f>
        <v/>
      </c>
    </row>
    <row r="528" spans="1:3" ht="15" x14ac:dyDescent="0.25">
      <c r="A528" s="15" t="s">
        <v>2905</v>
      </c>
      <c r="B528" t="str">
        <f t="shared" si="8"/>
        <v/>
      </c>
      <c r="C528" t="str">
        <f>IF(B528="","",VLOOKUP(B528,'arf3'!$A$2:$A$801,1,FALSE))</f>
        <v/>
      </c>
    </row>
    <row r="529" spans="1:3" ht="15" x14ac:dyDescent="0.25">
      <c r="A529" s="15" t="s">
        <v>2906</v>
      </c>
      <c r="B529" t="str">
        <f t="shared" si="8"/>
        <v>CTSA</v>
      </c>
      <c r="C529" t="str">
        <f>IF(B529="","",VLOOKUP(B529,'arf3'!$A$2:$A$801,1,FALSE))</f>
        <v>CTSA</v>
      </c>
    </row>
    <row r="530" spans="1:3" ht="15" x14ac:dyDescent="0.25">
      <c r="A530" s="15" t="s">
        <v>2907</v>
      </c>
      <c r="B530" t="str">
        <f t="shared" si="8"/>
        <v/>
      </c>
      <c r="C530" t="str">
        <f>IF(B530="","",VLOOKUP(B530,'arf3'!$A$2:$A$801,1,FALSE))</f>
        <v/>
      </c>
    </row>
    <row r="531" spans="1:3" ht="15" x14ac:dyDescent="0.25">
      <c r="A531" s="15" t="s">
        <v>2908</v>
      </c>
      <c r="B531" t="str">
        <f t="shared" si="8"/>
        <v/>
      </c>
      <c r="C531" t="str">
        <f>IF(B531="","",VLOOKUP(B531,'arf3'!$A$2:$A$801,1,FALSE))</f>
        <v/>
      </c>
    </row>
    <row r="532" spans="1:3" ht="15" x14ac:dyDescent="0.25">
      <c r="A532" s="15" t="s">
        <v>2909</v>
      </c>
      <c r="B532" t="str">
        <f t="shared" si="8"/>
        <v>CTSD</v>
      </c>
      <c r="C532" t="str">
        <f>IF(B532="","",VLOOKUP(B532,'arf3'!$A$2:$A$801,1,FALSE))</f>
        <v>CTSD</v>
      </c>
    </row>
    <row r="533" spans="1:3" ht="15" x14ac:dyDescent="0.25">
      <c r="A533" s="15" t="s">
        <v>2910</v>
      </c>
      <c r="B533" t="str">
        <f t="shared" si="8"/>
        <v/>
      </c>
      <c r="C533" t="str">
        <f>IF(B533="","",VLOOKUP(B533,'arf3'!$A$2:$A$801,1,FALSE))</f>
        <v/>
      </c>
    </row>
    <row r="534" spans="1:3" ht="15" x14ac:dyDescent="0.25">
      <c r="A534" s="15" t="s">
        <v>2911</v>
      </c>
      <c r="B534" t="str">
        <f t="shared" si="8"/>
        <v/>
      </c>
      <c r="C534" t="str">
        <f>IF(B534="","",VLOOKUP(B534,'arf3'!$A$2:$A$801,1,FALSE))</f>
        <v/>
      </c>
    </row>
    <row r="535" spans="1:3" ht="15" x14ac:dyDescent="0.25">
      <c r="A535" s="15" t="s">
        <v>2912</v>
      </c>
      <c r="B535" t="str">
        <f t="shared" si="8"/>
        <v>CTTNBP2</v>
      </c>
      <c r="C535" t="str">
        <f>IF(B535="","",VLOOKUP(B535,'arf3'!$A$2:$A$801,1,FALSE))</f>
        <v>CTTNBP2</v>
      </c>
    </row>
    <row r="536" spans="1:3" ht="15" x14ac:dyDescent="0.25">
      <c r="A536" s="15" t="s">
        <v>2913</v>
      </c>
      <c r="B536" t="str">
        <f t="shared" si="8"/>
        <v/>
      </c>
      <c r="C536" t="str">
        <f>IF(B536="","",VLOOKUP(B536,'arf3'!$A$2:$A$801,1,FALSE))</f>
        <v/>
      </c>
    </row>
    <row r="537" spans="1:3" ht="15" x14ac:dyDescent="0.25">
      <c r="A537" s="15" t="s">
        <v>2914</v>
      </c>
      <c r="B537" t="str">
        <f t="shared" si="8"/>
        <v/>
      </c>
      <c r="C537" t="str">
        <f>IF(B537="","",VLOOKUP(B537,'arf3'!$A$2:$A$801,1,FALSE))</f>
        <v/>
      </c>
    </row>
    <row r="538" spans="1:3" ht="15" x14ac:dyDescent="0.25">
      <c r="A538" s="15" t="s">
        <v>2915</v>
      </c>
      <c r="B538" t="str">
        <f t="shared" si="8"/>
        <v>CUL4B</v>
      </c>
      <c r="C538" t="str">
        <f>IF(B538="","",VLOOKUP(B538,'arf3'!$A$2:$A$801,1,FALSE))</f>
        <v>CUL4B</v>
      </c>
    </row>
    <row r="539" spans="1:3" ht="15" x14ac:dyDescent="0.25">
      <c r="A539" s="15" t="s">
        <v>2916</v>
      </c>
      <c r="B539" t="str">
        <f t="shared" si="8"/>
        <v/>
      </c>
      <c r="C539" t="str">
        <f>IF(B539="","",VLOOKUP(B539,'arf3'!$A$2:$A$801,1,FALSE))</f>
        <v/>
      </c>
    </row>
    <row r="540" spans="1:3" ht="15" x14ac:dyDescent="0.25">
      <c r="A540" s="15" t="s">
        <v>2917</v>
      </c>
      <c r="B540" t="str">
        <f t="shared" si="8"/>
        <v/>
      </c>
      <c r="C540" t="str">
        <f>IF(B540="","",VLOOKUP(B540,'arf3'!$A$2:$A$801,1,FALSE))</f>
        <v/>
      </c>
    </row>
    <row r="541" spans="1:3" ht="15" x14ac:dyDescent="0.25">
      <c r="A541" s="15" t="s">
        <v>2918</v>
      </c>
      <c r="B541" t="str">
        <f t="shared" si="8"/>
        <v>D2HGDH</v>
      </c>
      <c r="C541" t="str">
        <f>IF(B541="","",VLOOKUP(B541,'arf3'!$A$2:$A$801,1,FALSE))</f>
        <v>D2HGDH</v>
      </c>
    </row>
    <row r="542" spans="1:3" ht="15" x14ac:dyDescent="0.25">
      <c r="A542" s="15" t="s">
        <v>2919</v>
      </c>
      <c r="B542" t="str">
        <f t="shared" si="8"/>
        <v/>
      </c>
      <c r="C542" t="str">
        <f>IF(B542="","",VLOOKUP(B542,'arf3'!$A$2:$A$801,1,FALSE))</f>
        <v/>
      </c>
    </row>
    <row r="543" spans="1:3" ht="15" x14ac:dyDescent="0.25">
      <c r="A543" s="15" t="s">
        <v>2920</v>
      </c>
      <c r="B543" t="str">
        <f t="shared" si="8"/>
        <v/>
      </c>
      <c r="C543" t="str">
        <f>IF(B543="","",VLOOKUP(B543,'arf3'!$A$2:$A$801,1,FALSE))</f>
        <v/>
      </c>
    </row>
    <row r="544" spans="1:3" ht="15" x14ac:dyDescent="0.25">
      <c r="A544" s="15" t="s">
        <v>2921</v>
      </c>
      <c r="B544" t="str">
        <f t="shared" si="8"/>
        <v>DARS2</v>
      </c>
      <c r="C544" t="str">
        <f>IF(B544="","",VLOOKUP(B544,'arf3'!$A$2:$A$801,1,FALSE))</f>
        <v>DARS2</v>
      </c>
    </row>
    <row r="545" spans="1:3" ht="15" x14ac:dyDescent="0.25">
      <c r="A545" s="15" t="s">
        <v>2922</v>
      </c>
      <c r="B545" t="str">
        <f t="shared" si="8"/>
        <v/>
      </c>
      <c r="C545" t="str">
        <f>IF(B545="","",VLOOKUP(B545,'arf3'!$A$2:$A$801,1,FALSE))</f>
        <v/>
      </c>
    </row>
    <row r="546" spans="1:3" ht="15" x14ac:dyDescent="0.25">
      <c r="A546" s="15" t="s">
        <v>2923</v>
      </c>
      <c r="B546" t="str">
        <f t="shared" si="8"/>
        <v/>
      </c>
      <c r="C546" t="str">
        <f>IF(B546="","",VLOOKUP(B546,'arf3'!$A$2:$A$801,1,FALSE))</f>
        <v/>
      </c>
    </row>
    <row r="547" spans="1:3" ht="15" x14ac:dyDescent="0.25">
      <c r="A547" s="15" t="s">
        <v>2924</v>
      </c>
      <c r="B547" t="str">
        <f t="shared" si="8"/>
        <v>DBT</v>
      </c>
      <c r="C547" t="str">
        <f>IF(B547="","",VLOOKUP(B547,'arf3'!$A$2:$A$801,1,FALSE))</f>
        <v>DBT</v>
      </c>
    </row>
    <row r="548" spans="1:3" ht="15" x14ac:dyDescent="0.25">
      <c r="A548" s="15" t="s">
        <v>2925</v>
      </c>
      <c r="B548" t="str">
        <f t="shared" si="8"/>
        <v/>
      </c>
      <c r="C548" t="str">
        <f>IF(B548="","",VLOOKUP(B548,'arf3'!$A$2:$A$801,1,FALSE))</f>
        <v/>
      </c>
    </row>
    <row r="549" spans="1:3" ht="15" x14ac:dyDescent="0.25">
      <c r="A549" s="15" t="s">
        <v>2926</v>
      </c>
      <c r="B549" t="str">
        <f t="shared" si="8"/>
        <v/>
      </c>
      <c r="C549" t="str">
        <f>IF(B549="","",VLOOKUP(B549,'arf3'!$A$2:$A$801,1,FALSE))</f>
        <v/>
      </c>
    </row>
    <row r="550" spans="1:3" ht="15" x14ac:dyDescent="0.25">
      <c r="A550" s="15" t="s">
        <v>2927</v>
      </c>
      <c r="B550" t="str">
        <f t="shared" si="8"/>
        <v>DCAF17</v>
      </c>
      <c r="C550" t="str">
        <f>IF(B550="","",VLOOKUP(B550,'arf3'!$A$2:$A$801,1,FALSE))</f>
        <v>DCAF17</v>
      </c>
    </row>
    <row r="551" spans="1:3" ht="15" x14ac:dyDescent="0.25">
      <c r="A551" s="15" t="s">
        <v>2928</v>
      </c>
      <c r="B551" t="str">
        <f t="shared" si="8"/>
        <v/>
      </c>
      <c r="C551" t="str">
        <f>IF(B551="","",VLOOKUP(B551,'arf3'!$A$2:$A$801,1,FALSE))</f>
        <v/>
      </c>
    </row>
    <row r="552" spans="1:3" ht="15" x14ac:dyDescent="0.25">
      <c r="A552" s="15" t="s">
        <v>2929</v>
      </c>
      <c r="B552" t="str">
        <f t="shared" si="8"/>
        <v/>
      </c>
      <c r="C552" t="str">
        <f>IF(B552="","",VLOOKUP(B552,'arf3'!$A$2:$A$801,1,FALSE))</f>
        <v/>
      </c>
    </row>
    <row r="553" spans="1:3" ht="15" x14ac:dyDescent="0.25">
      <c r="A553" s="15" t="s">
        <v>2930</v>
      </c>
      <c r="B553" t="str">
        <f t="shared" si="8"/>
        <v>DCPS</v>
      </c>
      <c r="C553" t="str">
        <f>IF(B553="","",VLOOKUP(B553,'arf3'!$A$2:$A$801,1,FALSE))</f>
        <v>DCPS</v>
      </c>
    </row>
    <row r="554" spans="1:3" ht="15" x14ac:dyDescent="0.25">
      <c r="A554" s="15" t="s">
        <v>2931</v>
      </c>
      <c r="B554" t="str">
        <f t="shared" si="8"/>
        <v/>
      </c>
      <c r="C554" t="str">
        <f>IF(B554="","",VLOOKUP(B554,'arf3'!$A$2:$A$801,1,FALSE))</f>
        <v/>
      </c>
    </row>
    <row r="555" spans="1:3" ht="15" x14ac:dyDescent="0.25">
      <c r="A555" s="15" t="s">
        <v>2932</v>
      </c>
      <c r="B555" t="str">
        <f t="shared" si="8"/>
        <v/>
      </c>
      <c r="C555" t="str">
        <f>IF(B555="","",VLOOKUP(B555,'arf3'!$A$2:$A$801,1,FALSE))</f>
        <v/>
      </c>
    </row>
    <row r="556" spans="1:3" ht="15" x14ac:dyDescent="0.25">
      <c r="A556" s="15" t="s">
        <v>2933</v>
      </c>
      <c r="B556" t="str">
        <f t="shared" si="8"/>
        <v>DCX</v>
      </c>
      <c r="C556" t="str">
        <f>IF(B556="","",VLOOKUP(B556,'arf3'!$A$2:$A$801,1,FALSE))</f>
        <v>DCX</v>
      </c>
    </row>
    <row r="557" spans="1:3" ht="15" x14ac:dyDescent="0.25">
      <c r="A557" s="15" t="s">
        <v>2934</v>
      </c>
      <c r="B557" t="str">
        <f t="shared" si="8"/>
        <v/>
      </c>
      <c r="C557" t="str">
        <f>IF(B557="","",VLOOKUP(B557,'arf3'!$A$2:$A$801,1,FALSE))</f>
        <v/>
      </c>
    </row>
    <row r="558" spans="1:3" ht="15" x14ac:dyDescent="0.25">
      <c r="A558" s="15" t="s">
        <v>2935</v>
      </c>
      <c r="B558" t="str">
        <f t="shared" si="8"/>
        <v/>
      </c>
      <c r="C558" t="str">
        <f>IF(B558="","",VLOOKUP(B558,'arf3'!$A$2:$A$801,1,FALSE))</f>
        <v/>
      </c>
    </row>
    <row r="559" spans="1:3" ht="15" x14ac:dyDescent="0.25">
      <c r="A559" s="15" t="s">
        <v>2936</v>
      </c>
      <c r="B559" t="str">
        <f t="shared" si="8"/>
        <v>DDHD2</v>
      </c>
      <c r="C559" t="str">
        <f>IF(B559="","",VLOOKUP(B559,'arf3'!$A$2:$A$801,1,FALSE))</f>
        <v>DDHD2</v>
      </c>
    </row>
    <row r="560" spans="1:3" ht="15" x14ac:dyDescent="0.25">
      <c r="A560" s="15" t="s">
        <v>2937</v>
      </c>
      <c r="B560" t="str">
        <f t="shared" si="8"/>
        <v/>
      </c>
      <c r="C560" t="str">
        <f>IF(B560="","",VLOOKUP(B560,'arf3'!$A$2:$A$801,1,FALSE))</f>
        <v/>
      </c>
    </row>
    <row r="561" spans="1:3" ht="15" x14ac:dyDescent="0.25">
      <c r="A561" s="15" t="s">
        <v>2938</v>
      </c>
      <c r="B561" t="str">
        <f t="shared" si="8"/>
        <v/>
      </c>
      <c r="C561" t="str">
        <f>IF(B561="","",VLOOKUP(B561,'arf3'!$A$2:$A$801,1,FALSE))</f>
        <v/>
      </c>
    </row>
    <row r="562" spans="1:3" ht="15" x14ac:dyDescent="0.25">
      <c r="A562" s="15" t="s">
        <v>2939</v>
      </c>
      <c r="B562" t="str">
        <f t="shared" si="8"/>
        <v>DDX11</v>
      </c>
      <c r="C562" t="str">
        <f>IF(B562="","",VLOOKUP(B562,'arf3'!$A$2:$A$801,1,FALSE))</f>
        <v>DDX11</v>
      </c>
    </row>
    <row r="563" spans="1:3" ht="15" x14ac:dyDescent="0.25">
      <c r="A563" s="15" t="s">
        <v>2940</v>
      </c>
      <c r="B563" t="str">
        <f t="shared" si="8"/>
        <v/>
      </c>
      <c r="C563" t="str">
        <f>IF(B563="","",VLOOKUP(B563,'arf3'!$A$2:$A$801,1,FALSE))</f>
        <v/>
      </c>
    </row>
    <row r="564" spans="1:3" ht="15" x14ac:dyDescent="0.25">
      <c r="A564" s="15" t="s">
        <v>2941</v>
      </c>
      <c r="B564" t="str">
        <f t="shared" si="8"/>
        <v/>
      </c>
      <c r="C564" t="str">
        <f>IF(B564="","",VLOOKUP(B564,'arf3'!$A$2:$A$801,1,FALSE))</f>
        <v/>
      </c>
    </row>
    <row r="565" spans="1:3" ht="15" x14ac:dyDescent="0.25">
      <c r="A565" s="15" t="s">
        <v>2942</v>
      </c>
      <c r="B565" t="str">
        <f t="shared" si="8"/>
        <v>DDX3X</v>
      </c>
      <c r="C565" t="str">
        <f>IF(B565="","",VLOOKUP(B565,'arf3'!$A$2:$A$801,1,FALSE))</f>
        <v>DDX3X</v>
      </c>
    </row>
    <row r="566" spans="1:3" ht="15" x14ac:dyDescent="0.25">
      <c r="A566" s="15" t="s">
        <v>2943</v>
      </c>
      <c r="B566" t="str">
        <f t="shared" si="8"/>
        <v/>
      </c>
      <c r="C566" t="str">
        <f>IF(B566="","",VLOOKUP(B566,'arf3'!$A$2:$A$801,1,FALSE))</f>
        <v/>
      </c>
    </row>
    <row r="567" spans="1:3" ht="15" x14ac:dyDescent="0.25">
      <c r="A567" s="15" t="s">
        <v>2944</v>
      </c>
      <c r="B567" t="str">
        <f t="shared" si="8"/>
        <v/>
      </c>
      <c r="C567" t="str">
        <f>IF(B567="","",VLOOKUP(B567,'arf3'!$A$2:$A$801,1,FALSE))</f>
        <v/>
      </c>
    </row>
    <row r="568" spans="1:3" ht="15" x14ac:dyDescent="0.25">
      <c r="A568" s="15" t="s">
        <v>2945</v>
      </c>
      <c r="B568" t="str">
        <f t="shared" si="8"/>
        <v>DEAF1</v>
      </c>
      <c r="C568" t="str">
        <f>IF(B568="","",VLOOKUP(B568,'arf3'!$A$2:$A$801,1,FALSE))</f>
        <v>DEAF1</v>
      </c>
    </row>
    <row r="569" spans="1:3" ht="15" x14ac:dyDescent="0.25">
      <c r="A569" s="15" t="s">
        <v>2946</v>
      </c>
      <c r="B569" t="str">
        <f t="shared" si="8"/>
        <v/>
      </c>
      <c r="C569" t="str">
        <f>IF(B569="","",VLOOKUP(B569,'arf3'!$A$2:$A$801,1,FALSE))</f>
        <v/>
      </c>
    </row>
    <row r="570" spans="1:3" ht="15" x14ac:dyDescent="0.25">
      <c r="A570" s="15" t="s">
        <v>2947</v>
      </c>
      <c r="B570" t="str">
        <f t="shared" si="8"/>
        <v/>
      </c>
      <c r="C570" t="str">
        <f>IF(B570="","",VLOOKUP(B570,'arf3'!$A$2:$A$801,1,FALSE))</f>
        <v/>
      </c>
    </row>
    <row r="571" spans="1:3" ht="15" x14ac:dyDescent="0.25">
      <c r="A571" s="15" t="s">
        <v>2948</v>
      </c>
      <c r="B571" t="str">
        <f t="shared" si="8"/>
        <v>DHCR24</v>
      </c>
      <c r="C571" t="str">
        <f>IF(B571="","",VLOOKUP(B571,'arf3'!$A$2:$A$801,1,FALSE))</f>
        <v>DHCR24</v>
      </c>
    </row>
    <row r="572" spans="1:3" ht="15" x14ac:dyDescent="0.25">
      <c r="A572" s="15" t="s">
        <v>2949</v>
      </c>
      <c r="B572" t="str">
        <f t="shared" si="8"/>
        <v/>
      </c>
      <c r="C572" t="str">
        <f>IF(B572="","",VLOOKUP(B572,'arf3'!$A$2:$A$801,1,FALSE))</f>
        <v/>
      </c>
    </row>
    <row r="573" spans="1:3" ht="15" x14ac:dyDescent="0.25">
      <c r="A573" s="15" t="s">
        <v>2950</v>
      </c>
      <c r="B573" t="str">
        <f t="shared" si="8"/>
        <v/>
      </c>
      <c r="C573" t="str">
        <f>IF(B573="","",VLOOKUP(B573,'arf3'!$A$2:$A$801,1,FALSE))</f>
        <v/>
      </c>
    </row>
    <row r="574" spans="1:3" ht="15" x14ac:dyDescent="0.25">
      <c r="A574" s="15" t="s">
        <v>2951</v>
      </c>
      <c r="B574" t="str">
        <f t="shared" si="8"/>
        <v>DHCR7</v>
      </c>
      <c r="C574" t="str">
        <f>IF(B574="","",VLOOKUP(B574,'arf3'!$A$2:$A$801,1,FALSE))</f>
        <v>DHCR7</v>
      </c>
    </row>
    <row r="575" spans="1:3" ht="15" x14ac:dyDescent="0.25">
      <c r="A575" s="15" t="s">
        <v>2952</v>
      </c>
      <c r="B575" t="str">
        <f t="shared" si="8"/>
        <v/>
      </c>
      <c r="C575" t="str">
        <f>IF(B575="","",VLOOKUP(B575,'arf3'!$A$2:$A$801,1,FALSE))</f>
        <v/>
      </c>
    </row>
    <row r="576" spans="1:3" ht="15" x14ac:dyDescent="0.25">
      <c r="A576" s="15" t="s">
        <v>2953</v>
      </c>
      <c r="B576" t="str">
        <f t="shared" si="8"/>
        <v/>
      </c>
      <c r="C576" t="str">
        <f>IF(B576="","",VLOOKUP(B576,'arf3'!$A$2:$A$801,1,FALSE))</f>
        <v/>
      </c>
    </row>
    <row r="577" spans="1:3" ht="15" x14ac:dyDescent="0.25">
      <c r="A577" s="15" t="s">
        <v>2954</v>
      </c>
      <c r="B577" t="str">
        <f t="shared" si="8"/>
        <v>DHFR</v>
      </c>
      <c r="C577" t="str">
        <f>IF(B577="","",VLOOKUP(B577,'arf3'!$A$2:$A$801,1,FALSE))</f>
        <v>DHFR</v>
      </c>
    </row>
    <row r="578" spans="1:3" ht="15" x14ac:dyDescent="0.25">
      <c r="A578" s="15" t="s">
        <v>2955</v>
      </c>
      <c r="B578" t="str">
        <f t="shared" ref="B578:B641" si="9">IF(RIGHT(A578,1)="a",LEFT(A578,LEN(A578)-6),"")</f>
        <v/>
      </c>
      <c r="C578" t="str">
        <f>IF(B578="","",VLOOKUP(B578,'arf3'!$A$2:$A$801,1,FALSE))</f>
        <v/>
      </c>
    </row>
    <row r="579" spans="1:3" ht="15" x14ac:dyDescent="0.25">
      <c r="A579" s="15" t="s">
        <v>2956</v>
      </c>
      <c r="B579" t="str">
        <f t="shared" si="9"/>
        <v/>
      </c>
      <c r="C579" t="str">
        <f>IF(B579="","",VLOOKUP(B579,'arf3'!$A$2:$A$801,1,FALSE))</f>
        <v/>
      </c>
    </row>
    <row r="580" spans="1:3" ht="15" x14ac:dyDescent="0.25">
      <c r="A580" s="15" t="s">
        <v>2957</v>
      </c>
      <c r="B580" t="str">
        <f t="shared" si="9"/>
        <v>DIAPH1</v>
      </c>
      <c r="C580" t="str">
        <f>IF(B580="","",VLOOKUP(B580,'arf3'!$A$2:$A$801,1,FALSE))</f>
        <v>DIAPH1</v>
      </c>
    </row>
    <row r="581" spans="1:3" ht="15" x14ac:dyDescent="0.25">
      <c r="A581" s="15" t="s">
        <v>2958</v>
      </c>
      <c r="B581" t="str">
        <f t="shared" si="9"/>
        <v/>
      </c>
      <c r="C581" t="str">
        <f>IF(B581="","",VLOOKUP(B581,'arf3'!$A$2:$A$801,1,FALSE))</f>
        <v/>
      </c>
    </row>
    <row r="582" spans="1:3" ht="15" x14ac:dyDescent="0.25">
      <c r="A582" s="15" t="s">
        <v>2959</v>
      </c>
      <c r="B582" t="str">
        <f t="shared" si="9"/>
        <v/>
      </c>
      <c r="C582" t="str">
        <f>IF(B582="","",VLOOKUP(B582,'arf3'!$A$2:$A$801,1,FALSE))</f>
        <v/>
      </c>
    </row>
    <row r="583" spans="1:3" ht="15" x14ac:dyDescent="0.25">
      <c r="A583" s="15" t="s">
        <v>2960</v>
      </c>
      <c r="B583" t="str">
        <f t="shared" si="9"/>
        <v>DIP2B</v>
      </c>
      <c r="C583" t="str">
        <f>IF(B583="","",VLOOKUP(B583,'arf3'!$A$2:$A$801,1,FALSE))</f>
        <v>DIP2B</v>
      </c>
    </row>
    <row r="584" spans="1:3" ht="15" x14ac:dyDescent="0.25">
      <c r="A584" s="15" t="s">
        <v>2961</v>
      </c>
      <c r="B584" t="str">
        <f t="shared" si="9"/>
        <v/>
      </c>
      <c r="C584" t="str">
        <f>IF(B584="","",VLOOKUP(B584,'arf3'!$A$2:$A$801,1,FALSE))</f>
        <v/>
      </c>
    </row>
    <row r="585" spans="1:3" ht="15" x14ac:dyDescent="0.25">
      <c r="A585" s="15" t="s">
        <v>2962</v>
      </c>
      <c r="B585" t="str">
        <f t="shared" si="9"/>
        <v/>
      </c>
      <c r="C585" t="str">
        <f>IF(B585="","",VLOOKUP(B585,'arf3'!$A$2:$A$801,1,FALSE))</f>
        <v/>
      </c>
    </row>
    <row r="586" spans="1:3" ht="15" x14ac:dyDescent="0.25">
      <c r="A586" s="15" t="s">
        <v>2963</v>
      </c>
      <c r="B586" t="str">
        <f t="shared" si="9"/>
        <v>DKC1</v>
      </c>
      <c r="C586" t="str">
        <f>IF(B586="","",VLOOKUP(B586,'arf3'!$A$2:$A$801,1,FALSE))</f>
        <v>DKC1</v>
      </c>
    </row>
    <row r="587" spans="1:3" ht="15" x14ac:dyDescent="0.25">
      <c r="A587" s="15" t="s">
        <v>2964</v>
      </c>
      <c r="B587" t="str">
        <f t="shared" si="9"/>
        <v/>
      </c>
      <c r="C587" t="str">
        <f>IF(B587="","",VLOOKUP(B587,'arf3'!$A$2:$A$801,1,FALSE))</f>
        <v/>
      </c>
    </row>
    <row r="588" spans="1:3" ht="15" x14ac:dyDescent="0.25">
      <c r="A588" s="15" t="s">
        <v>2965</v>
      </c>
      <c r="B588" t="str">
        <f t="shared" si="9"/>
        <v/>
      </c>
      <c r="C588" t="str">
        <f>IF(B588="","",VLOOKUP(B588,'arf3'!$A$2:$A$801,1,FALSE))</f>
        <v/>
      </c>
    </row>
    <row r="589" spans="1:3" ht="15" x14ac:dyDescent="0.25">
      <c r="A589" s="15" t="s">
        <v>2966</v>
      </c>
      <c r="B589" t="str">
        <f t="shared" si="9"/>
        <v>DLD</v>
      </c>
      <c r="C589" t="str">
        <f>IF(B589="","",VLOOKUP(B589,'arf3'!$A$2:$A$801,1,FALSE))</f>
        <v>DLD</v>
      </c>
    </row>
    <row r="590" spans="1:3" ht="15" x14ac:dyDescent="0.25">
      <c r="A590" s="15" t="s">
        <v>2967</v>
      </c>
      <c r="B590" t="str">
        <f t="shared" si="9"/>
        <v/>
      </c>
      <c r="C590" t="str">
        <f>IF(B590="","",VLOOKUP(B590,'arf3'!$A$2:$A$801,1,FALSE))</f>
        <v/>
      </c>
    </row>
    <row r="591" spans="1:3" ht="15" x14ac:dyDescent="0.25">
      <c r="A591" s="15" t="s">
        <v>2968</v>
      </c>
      <c r="B591" t="str">
        <f t="shared" si="9"/>
        <v/>
      </c>
      <c r="C591" t="str">
        <f>IF(B591="","",VLOOKUP(B591,'arf3'!$A$2:$A$801,1,FALSE))</f>
        <v/>
      </c>
    </row>
    <row r="592" spans="1:3" ht="15" x14ac:dyDescent="0.25">
      <c r="A592" s="15" t="s">
        <v>2969</v>
      </c>
      <c r="B592" t="str">
        <f t="shared" si="9"/>
        <v>DLG3</v>
      </c>
      <c r="C592" t="str">
        <f>IF(B592="","",VLOOKUP(B592,'arf3'!$A$2:$A$801,1,FALSE))</f>
        <v>DLG3</v>
      </c>
    </row>
    <row r="593" spans="1:3" ht="15" x14ac:dyDescent="0.25">
      <c r="A593" s="15" t="s">
        <v>2970</v>
      </c>
      <c r="B593" t="str">
        <f t="shared" si="9"/>
        <v/>
      </c>
      <c r="C593" t="str">
        <f>IF(B593="","",VLOOKUP(B593,'arf3'!$A$2:$A$801,1,FALSE))</f>
        <v/>
      </c>
    </row>
    <row r="594" spans="1:3" ht="15" x14ac:dyDescent="0.25">
      <c r="A594" s="15" t="s">
        <v>2971</v>
      </c>
      <c r="B594" t="str">
        <f t="shared" si="9"/>
        <v/>
      </c>
      <c r="C594" t="str">
        <f>IF(B594="","",VLOOKUP(B594,'arf3'!$A$2:$A$801,1,FALSE))</f>
        <v/>
      </c>
    </row>
    <row r="595" spans="1:3" ht="15" x14ac:dyDescent="0.25">
      <c r="A595" s="15" t="s">
        <v>2972</v>
      </c>
      <c r="B595" t="str">
        <f t="shared" si="9"/>
        <v>DLG4</v>
      </c>
      <c r="C595" t="str">
        <f>IF(B595="","",VLOOKUP(B595,'arf3'!$A$2:$A$801,1,FALSE))</f>
        <v>DLG4</v>
      </c>
    </row>
    <row r="596" spans="1:3" ht="15" x14ac:dyDescent="0.25">
      <c r="A596" s="15" t="s">
        <v>2973</v>
      </c>
      <c r="B596" t="str">
        <f t="shared" si="9"/>
        <v/>
      </c>
      <c r="C596" t="str">
        <f>IF(B596="","",VLOOKUP(B596,'arf3'!$A$2:$A$801,1,FALSE))</f>
        <v/>
      </c>
    </row>
    <row r="597" spans="1:3" ht="15" x14ac:dyDescent="0.25">
      <c r="A597" s="15" t="s">
        <v>2974</v>
      </c>
      <c r="B597" t="str">
        <f t="shared" si="9"/>
        <v/>
      </c>
      <c r="C597" t="str">
        <f>IF(B597="","",VLOOKUP(B597,'arf3'!$A$2:$A$801,1,FALSE))</f>
        <v/>
      </c>
    </row>
    <row r="598" spans="1:3" ht="15" x14ac:dyDescent="0.25">
      <c r="A598" s="15" t="s">
        <v>2975</v>
      </c>
      <c r="B598" t="str">
        <f t="shared" si="9"/>
        <v>DMD</v>
      </c>
      <c r="C598" t="str">
        <f>IF(B598="","",VLOOKUP(B598,'arf3'!$A$2:$A$801,1,FALSE))</f>
        <v>DMD</v>
      </c>
    </row>
    <row r="599" spans="1:3" ht="15" x14ac:dyDescent="0.25">
      <c r="A599" s="15" t="s">
        <v>2976</v>
      </c>
      <c r="B599" t="str">
        <f t="shared" si="9"/>
        <v/>
      </c>
      <c r="C599" t="str">
        <f>IF(B599="","",VLOOKUP(B599,'arf3'!$A$2:$A$801,1,FALSE))</f>
        <v/>
      </c>
    </row>
    <row r="600" spans="1:3" ht="15" x14ac:dyDescent="0.25">
      <c r="A600" s="15" t="s">
        <v>2977</v>
      </c>
      <c r="B600" t="str">
        <f t="shared" si="9"/>
        <v/>
      </c>
      <c r="C600" t="str">
        <f>IF(B600="","",VLOOKUP(B600,'arf3'!$A$2:$A$801,1,FALSE))</f>
        <v/>
      </c>
    </row>
    <row r="601" spans="1:3" ht="15" x14ac:dyDescent="0.25">
      <c r="A601" s="15" t="s">
        <v>2978</v>
      </c>
      <c r="B601" t="str">
        <f t="shared" si="9"/>
        <v>DNAJC19</v>
      </c>
      <c r="C601" t="str">
        <f>IF(B601="","",VLOOKUP(B601,'arf3'!$A$2:$A$801,1,FALSE))</f>
        <v>DNAJC19</v>
      </c>
    </row>
    <row r="602" spans="1:3" ht="15" x14ac:dyDescent="0.25">
      <c r="A602" s="15" t="s">
        <v>2979</v>
      </c>
      <c r="B602" t="str">
        <f t="shared" si="9"/>
        <v/>
      </c>
      <c r="C602" t="str">
        <f>IF(B602="","",VLOOKUP(B602,'arf3'!$A$2:$A$801,1,FALSE))</f>
        <v/>
      </c>
    </row>
    <row r="603" spans="1:3" ht="15" x14ac:dyDescent="0.25">
      <c r="A603" s="15" t="s">
        <v>2980</v>
      </c>
      <c r="B603" t="str">
        <f t="shared" si="9"/>
        <v/>
      </c>
      <c r="C603" t="str">
        <f>IF(B603="","",VLOOKUP(B603,'arf3'!$A$2:$A$801,1,FALSE))</f>
        <v/>
      </c>
    </row>
    <row r="604" spans="1:3" ht="15" x14ac:dyDescent="0.25">
      <c r="A604" s="15" t="s">
        <v>2981</v>
      </c>
      <c r="B604" t="str">
        <f t="shared" si="9"/>
        <v>DNM1</v>
      </c>
      <c r="C604" t="str">
        <f>IF(B604="","",VLOOKUP(B604,'arf3'!$A$2:$A$801,1,FALSE))</f>
        <v>DNM1</v>
      </c>
    </row>
    <row r="605" spans="1:3" ht="15" x14ac:dyDescent="0.25">
      <c r="A605" s="15" t="s">
        <v>2982</v>
      </c>
      <c r="B605" t="str">
        <f t="shared" si="9"/>
        <v/>
      </c>
      <c r="C605" t="str">
        <f>IF(B605="","",VLOOKUP(B605,'arf3'!$A$2:$A$801,1,FALSE))</f>
        <v/>
      </c>
    </row>
    <row r="606" spans="1:3" ht="15" x14ac:dyDescent="0.25">
      <c r="A606" s="15" t="s">
        <v>2983</v>
      </c>
      <c r="B606" t="str">
        <f t="shared" si="9"/>
        <v/>
      </c>
      <c r="C606" t="str">
        <f>IF(B606="","",VLOOKUP(B606,'arf3'!$A$2:$A$801,1,FALSE))</f>
        <v/>
      </c>
    </row>
    <row r="607" spans="1:3" ht="15" x14ac:dyDescent="0.25">
      <c r="A607" s="15" t="s">
        <v>2984</v>
      </c>
      <c r="B607" t="str">
        <f t="shared" si="9"/>
        <v>DNMT3A</v>
      </c>
      <c r="C607" t="str">
        <f>IF(B607="","",VLOOKUP(B607,'arf3'!$A$2:$A$801,1,FALSE))</f>
        <v>DNMT3A</v>
      </c>
    </row>
    <row r="608" spans="1:3" ht="15" x14ac:dyDescent="0.25">
      <c r="A608" s="15" t="s">
        <v>2985</v>
      </c>
      <c r="B608" t="str">
        <f t="shared" si="9"/>
        <v/>
      </c>
      <c r="C608" t="str">
        <f>IF(B608="","",VLOOKUP(B608,'arf3'!$A$2:$A$801,1,FALSE))</f>
        <v/>
      </c>
    </row>
    <row r="609" spans="1:3" ht="15" x14ac:dyDescent="0.25">
      <c r="A609" s="15" t="s">
        <v>2986</v>
      </c>
      <c r="B609" t="str">
        <f t="shared" si="9"/>
        <v/>
      </c>
      <c r="C609" t="str">
        <f>IF(B609="","",VLOOKUP(B609,'arf3'!$A$2:$A$801,1,FALSE))</f>
        <v/>
      </c>
    </row>
    <row r="610" spans="1:3" ht="15" x14ac:dyDescent="0.25">
      <c r="A610" s="15" t="s">
        <v>2987</v>
      </c>
      <c r="B610" t="str">
        <f t="shared" si="9"/>
        <v>DNMT3B</v>
      </c>
      <c r="C610" t="str">
        <f>IF(B610="","",VLOOKUP(B610,'arf3'!$A$2:$A$801,1,FALSE))</f>
        <v>DNMT3B</v>
      </c>
    </row>
    <row r="611" spans="1:3" ht="15" x14ac:dyDescent="0.25">
      <c r="A611" s="15" t="s">
        <v>2988</v>
      </c>
      <c r="B611" t="str">
        <f t="shared" si="9"/>
        <v/>
      </c>
      <c r="C611" t="str">
        <f>IF(B611="","",VLOOKUP(B611,'arf3'!$A$2:$A$801,1,FALSE))</f>
        <v/>
      </c>
    </row>
    <row r="612" spans="1:3" ht="15" x14ac:dyDescent="0.25">
      <c r="A612" s="15" t="s">
        <v>2989</v>
      </c>
      <c r="B612" t="str">
        <f t="shared" si="9"/>
        <v/>
      </c>
      <c r="C612" t="str">
        <f>IF(B612="","",VLOOKUP(B612,'arf3'!$A$2:$A$801,1,FALSE))</f>
        <v/>
      </c>
    </row>
    <row r="613" spans="1:3" ht="15" x14ac:dyDescent="0.25">
      <c r="A613" s="15" t="s">
        <v>2990</v>
      </c>
      <c r="B613" t="str">
        <f t="shared" si="9"/>
        <v>DPAGT1</v>
      </c>
      <c r="C613" t="str">
        <f>IF(B613="","",VLOOKUP(B613,'arf3'!$A$2:$A$801,1,FALSE))</f>
        <v>DPAGT1</v>
      </c>
    </row>
    <row r="614" spans="1:3" ht="15" x14ac:dyDescent="0.25">
      <c r="A614" s="15" t="s">
        <v>2991</v>
      </c>
      <c r="B614" t="str">
        <f t="shared" si="9"/>
        <v/>
      </c>
      <c r="C614" t="str">
        <f>IF(B614="","",VLOOKUP(B614,'arf3'!$A$2:$A$801,1,FALSE))</f>
        <v/>
      </c>
    </row>
    <row r="615" spans="1:3" ht="15" x14ac:dyDescent="0.25">
      <c r="A615" s="15" t="s">
        <v>2992</v>
      </c>
      <c r="B615" t="str">
        <f t="shared" si="9"/>
        <v/>
      </c>
      <c r="C615" t="str">
        <f>IF(B615="","",VLOOKUP(B615,'arf3'!$A$2:$A$801,1,FALSE))</f>
        <v/>
      </c>
    </row>
    <row r="616" spans="1:3" ht="15" x14ac:dyDescent="0.25">
      <c r="A616" s="15" t="s">
        <v>2993</v>
      </c>
      <c r="B616" t="str">
        <f t="shared" si="9"/>
        <v>DPH1</v>
      </c>
      <c r="C616" t="str">
        <f>IF(B616="","",VLOOKUP(B616,'arf3'!$A$2:$A$801,1,FALSE))</f>
        <v>DPH1</v>
      </c>
    </row>
    <row r="617" spans="1:3" ht="15" x14ac:dyDescent="0.25">
      <c r="A617" s="15" t="s">
        <v>2994</v>
      </c>
      <c r="B617" t="str">
        <f t="shared" si="9"/>
        <v/>
      </c>
      <c r="C617" t="str">
        <f>IF(B617="","",VLOOKUP(B617,'arf3'!$A$2:$A$801,1,FALSE))</f>
        <v/>
      </c>
    </row>
    <row r="618" spans="1:3" ht="15" x14ac:dyDescent="0.25">
      <c r="A618" s="15" t="s">
        <v>2995</v>
      </c>
      <c r="B618" t="str">
        <f t="shared" si="9"/>
        <v/>
      </c>
      <c r="C618" t="str">
        <f>IF(B618="","",VLOOKUP(B618,'arf3'!$A$2:$A$801,1,FALSE))</f>
        <v/>
      </c>
    </row>
    <row r="619" spans="1:3" ht="15" x14ac:dyDescent="0.25">
      <c r="A619" s="15" t="s">
        <v>2996</v>
      </c>
      <c r="B619" t="str">
        <f t="shared" si="9"/>
        <v>DPM1</v>
      </c>
      <c r="C619" t="str">
        <f>IF(B619="","",VLOOKUP(B619,'arf3'!$A$2:$A$801,1,FALSE))</f>
        <v>DPM1</v>
      </c>
    </row>
    <row r="620" spans="1:3" ht="15" x14ac:dyDescent="0.25">
      <c r="A620" s="15" t="s">
        <v>2997</v>
      </c>
      <c r="B620" t="str">
        <f t="shared" si="9"/>
        <v/>
      </c>
      <c r="C620" t="str">
        <f>IF(B620="","",VLOOKUP(B620,'arf3'!$A$2:$A$801,1,FALSE))</f>
        <v/>
      </c>
    </row>
    <row r="621" spans="1:3" ht="15" x14ac:dyDescent="0.25">
      <c r="A621" s="15" t="s">
        <v>2998</v>
      </c>
      <c r="B621" t="str">
        <f t="shared" si="9"/>
        <v/>
      </c>
      <c r="C621" t="str">
        <f>IF(B621="","",VLOOKUP(B621,'arf3'!$A$2:$A$801,1,FALSE))</f>
        <v/>
      </c>
    </row>
    <row r="622" spans="1:3" ht="15" x14ac:dyDescent="0.25">
      <c r="A622" s="15" t="s">
        <v>2999</v>
      </c>
      <c r="B622" t="str">
        <f t="shared" si="9"/>
        <v>DPP6</v>
      </c>
      <c r="C622" t="str">
        <f>IF(B622="","",VLOOKUP(B622,'arf3'!$A$2:$A$801,1,FALSE))</f>
        <v>DPP6</v>
      </c>
    </row>
    <row r="623" spans="1:3" ht="15" x14ac:dyDescent="0.25">
      <c r="A623" s="15" t="s">
        <v>3000</v>
      </c>
      <c r="B623" t="str">
        <f t="shared" si="9"/>
        <v/>
      </c>
      <c r="C623" t="str">
        <f>IF(B623="","",VLOOKUP(B623,'arf3'!$A$2:$A$801,1,FALSE))</f>
        <v/>
      </c>
    </row>
    <row r="624" spans="1:3" ht="15" x14ac:dyDescent="0.25">
      <c r="A624" s="15" t="s">
        <v>3001</v>
      </c>
      <c r="B624" t="str">
        <f t="shared" si="9"/>
        <v/>
      </c>
      <c r="C624" t="str">
        <f>IF(B624="","",VLOOKUP(B624,'arf3'!$A$2:$A$801,1,FALSE))</f>
        <v/>
      </c>
    </row>
    <row r="625" spans="1:3" ht="15" x14ac:dyDescent="0.25">
      <c r="A625" s="15" t="s">
        <v>3002</v>
      </c>
      <c r="B625" t="str">
        <f t="shared" si="9"/>
        <v>DST</v>
      </c>
      <c r="C625" t="str">
        <f>IF(B625="","",VLOOKUP(B625,'arf3'!$A$2:$A$801,1,FALSE))</f>
        <v>DST</v>
      </c>
    </row>
    <row r="626" spans="1:3" ht="15" x14ac:dyDescent="0.25">
      <c r="A626" s="15" t="s">
        <v>3003</v>
      </c>
      <c r="B626" t="str">
        <f t="shared" si="9"/>
        <v/>
      </c>
      <c r="C626" t="str">
        <f>IF(B626="","",VLOOKUP(B626,'arf3'!$A$2:$A$801,1,FALSE))</f>
        <v/>
      </c>
    </row>
    <row r="627" spans="1:3" ht="15" x14ac:dyDescent="0.25">
      <c r="A627" s="15" t="s">
        <v>3004</v>
      </c>
      <c r="B627" t="str">
        <f t="shared" si="9"/>
        <v/>
      </c>
      <c r="C627" t="str">
        <f>IF(B627="","",VLOOKUP(B627,'arf3'!$A$2:$A$801,1,FALSE))</f>
        <v/>
      </c>
    </row>
    <row r="628" spans="1:3" ht="15" x14ac:dyDescent="0.25">
      <c r="A628" s="15" t="s">
        <v>3005</v>
      </c>
      <c r="B628" t="str">
        <f t="shared" si="9"/>
        <v>DYNC1H1</v>
      </c>
      <c r="C628" t="str">
        <f>IF(B628="","",VLOOKUP(B628,'arf3'!$A$2:$A$801,1,FALSE))</f>
        <v>DYNC1H1</v>
      </c>
    </row>
    <row r="629" spans="1:3" ht="15" x14ac:dyDescent="0.25">
      <c r="A629" s="15" t="s">
        <v>3006</v>
      </c>
      <c r="B629" t="str">
        <f t="shared" si="9"/>
        <v/>
      </c>
      <c r="C629" t="str">
        <f>IF(B629="","",VLOOKUP(B629,'arf3'!$A$2:$A$801,1,FALSE))</f>
        <v/>
      </c>
    </row>
    <row r="630" spans="1:3" ht="15" x14ac:dyDescent="0.25">
      <c r="A630" s="15" t="s">
        <v>3007</v>
      </c>
      <c r="B630" t="str">
        <f t="shared" si="9"/>
        <v/>
      </c>
      <c r="C630" t="str">
        <f>IF(B630="","",VLOOKUP(B630,'arf3'!$A$2:$A$801,1,FALSE))</f>
        <v/>
      </c>
    </row>
    <row r="631" spans="1:3" ht="15" x14ac:dyDescent="0.25">
      <c r="A631" s="15" t="s">
        <v>3008</v>
      </c>
      <c r="B631" t="str">
        <f t="shared" si="9"/>
        <v>DYRK1A</v>
      </c>
      <c r="C631" t="str">
        <f>IF(B631="","",VLOOKUP(B631,'arf3'!$A$2:$A$801,1,FALSE))</f>
        <v>DYRK1A</v>
      </c>
    </row>
    <row r="632" spans="1:3" ht="15" x14ac:dyDescent="0.25">
      <c r="A632" s="15" t="s">
        <v>3009</v>
      </c>
      <c r="B632" t="str">
        <f t="shared" si="9"/>
        <v/>
      </c>
      <c r="C632" t="str">
        <f>IF(B632="","",VLOOKUP(B632,'arf3'!$A$2:$A$801,1,FALSE))</f>
        <v/>
      </c>
    </row>
    <row r="633" spans="1:3" ht="15" x14ac:dyDescent="0.25">
      <c r="A633" s="15" t="s">
        <v>3010</v>
      </c>
      <c r="B633" t="str">
        <f t="shared" si="9"/>
        <v/>
      </c>
      <c r="C633" t="str">
        <f>IF(B633="","",VLOOKUP(B633,'arf3'!$A$2:$A$801,1,FALSE))</f>
        <v/>
      </c>
    </row>
    <row r="634" spans="1:3" ht="15" x14ac:dyDescent="0.25">
      <c r="A634" s="15" t="s">
        <v>3011</v>
      </c>
      <c r="B634" t="str">
        <f t="shared" si="9"/>
        <v>EBP</v>
      </c>
      <c r="C634" t="str">
        <f>IF(B634="","",VLOOKUP(B634,'arf3'!$A$2:$A$801,1,FALSE))</f>
        <v>EBP</v>
      </c>
    </row>
    <row r="635" spans="1:3" ht="15" x14ac:dyDescent="0.25">
      <c r="A635" s="15" t="s">
        <v>3012</v>
      </c>
      <c r="B635" t="str">
        <f t="shared" si="9"/>
        <v/>
      </c>
      <c r="C635" t="str">
        <f>IF(B635="","",VLOOKUP(B635,'arf3'!$A$2:$A$801,1,FALSE))</f>
        <v/>
      </c>
    </row>
    <row r="636" spans="1:3" ht="15" x14ac:dyDescent="0.25">
      <c r="A636" s="15" t="s">
        <v>3013</v>
      </c>
      <c r="B636" t="str">
        <f t="shared" si="9"/>
        <v/>
      </c>
      <c r="C636" t="str">
        <f>IF(B636="","",VLOOKUP(B636,'arf3'!$A$2:$A$801,1,FALSE))</f>
        <v/>
      </c>
    </row>
    <row r="637" spans="1:3" ht="15" x14ac:dyDescent="0.25">
      <c r="A637" s="15" t="s">
        <v>3014</v>
      </c>
      <c r="B637" t="str">
        <f t="shared" si="9"/>
        <v>EDC3</v>
      </c>
      <c r="C637" t="str">
        <f>IF(B637="","",VLOOKUP(B637,'arf3'!$A$2:$A$801,1,FALSE))</f>
        <v>EDC3</v>
      </c>
    </row>
    <row r="638" spans="1:3" ht="15" x14ac:dyDescent="0.25">
      <c r="A638" s="15" t="s">
        <v>3015</v>
      </c>
      <c r="B638" t="str">
        <f t="shared" si="9"/>
        <v/>
      </c>
      <c r="C638" t="str">
        <f>IF(B638="","",VLOOKUP(B638,'arf3'!$A$2:$A$801,1,FALSE))</f>
        <v/>
      </c>
    </row>
    <row r="639" spans="1:3" ht="15" x14ac:dyDescent="0.25">
      <c r="A639" s="15" t="s">
        <v>3016</v>
      </c>
      <c r="B639" t="str">
        <f t="shared" si="9"/>
        <v/>
      </c>
      <c r="C639" t="str">
        <f>IF(B639="","",VLOOKUP(B639,'arf3'!$A$2:$A$801,1,FALSE))</f>
        <v/>
      </c>
    </row>
    <row r="640" spans="1:3" ht="15" x14ac:dyDescent="0.25">
      <c r="A640" s="15" t="s">
        <v>3017</v>
      </c>
      <c r="B640" t="str">
        <f t="shared" si="9"/>
        <v>EEF1A2</v>
      </c>
      <c r="C640" t="str">
        <f>IF(B640="","",VLOOKUP(B640,'arf3'!$A$2:$A$801,1,FALSE))</f>
        <v>EEF1A2</v>
      </c>
    </row>
    <row r="641" spans="1:3" ht="15" x14ac:dyDescent="0.25">
      <c r="A641" s="15" t="s">
        <v>3018</v>
      </c>
      <c r="B641" t="str">
        <f t="shared" si="9"/>
        <v/>
      </c>
      <c r="C641" t="str">
        <f>IF(B641="","",VLOOKUP(B641,'arf3'!$A$2:$A$801,1,FALSE))</f>
        <v/>
      </c>
    </row>
    <row r="642" spans="1:3" ht="15" x14ac:dyDescent="0.25">
      <c r="A642" s="15" t="s">
        <v>3019</v>
      </c>
      <c r="B642" t="str">
        <f t="shared" ref="B642:B705" si="10">IF(RIGHT(A642,1)="a",LEFT(A642,LEN(A642)-6),"")</f>
        <v/>
      </c>
      <c r="C642" t="str">
        <f>IF(B642="","",VLOOKUP(B642,'arf3'!$A$2:$A$801,1,FALSE))</f>
        <v/>
      </c>
    </row>
    <row r="643" spans="1:3" ht="15" x14ac:dyDescent="0.25">
      <c r="A643" s="15" t="s">
        <v>3020</v>
      </c>
      <c r="B643" t="str">
        <f t="shared" si="10"/>
        <v>EFTUD2</v>
      </c>
      <c r="C643" t="str">
        <f>IF(B643="","",VLOOKUP(B643,'arf3'!$A$2:$A$801,1,FALSE))</f>
        <v>EFTUD2</v>
      </c>
    </row>
    <row r="644" spans="1:3" ht="15" x14ac:dyDescent="0.25">
      <c r="A644" s="15" t="s">
        <v>3021</v>
      </c>
      <c r="B644" t="str">
        <f t="shared" si="10"/>
        <v/>
      </c>
      <c r="C644" t="str">
        <f>IF(B644="","",VLOOKUP(B644,'arf3'!$A$2:$A$801,1,FALSE))</f>
        <v/>
      </c>
    </row>
    <row r="645" spans="1:3" ht="15" x14ac:dyDescent="0.25">
      <c r="A645" s="15" t="s">
        <v>3022</v>
      </c>
      <c r="B645" t="str">
        <f t="shared" si="10"/>
        <v/>
      </c>
      <c r="C645" t="str">
        <f>IF(B645="","",VLOOKUP(B645,'arf3'!$A$2:$A$801,1,FALSE))</f>
        <v/>
      </c>
    </row>
    <row r="646" spans="1:3" ht="15" x14ac:dyDescent="0.25">
      <c r="A646" s="15" t="s">
        <v>3023</v>
      </c>
      <c r="B646" t="str">
        <f t="shared" si="10"/>
        <v>EHMT1</v>
      </c>
      <c r="C646" t="str">
        <f>IF(B646="","",VLOOKUP(B646,'arf3'!$A$2:$A$801,1,FALSE))</f>
        <v>EHMT1</v>
      </c>
    </row>
    <row r="647" spans="1:3" ht="15" x14ac:dyDescent="0.25">
      <c r="A647" s="15" t="s">
        <v>3024</v>
      </c>
      <c r="B647" t="str">
        <f t="shared" si="10"/>
        <v/>
      </c>
      <c r="C647" t="str">
        <f>IF(B647="","",VLOOKUP(B647,'arf3'!$A$2:$A$801,1,FALSE))</f>
        <v/>
      </c>
    </row>
    <row r="648" spans="1:3" ht="15" x14ac:dyDescent="0.25">
      <c r="A648" s="15" t="s">
        <v>3025</v>
      </c>
      <c r="B648" t="str">
        <f t="shared" si="10"/>
        <v/>
      </c>
      <c r="C648" t="str">
        <f>IF(B648="","",VLOOKUP(B648,'arf3'!$A$2:$A$801,1,FALSE))</f>
        <v/>
      </c>
    </row>
    <row r="649" spans="1:3" ht="15" x14ac:dyDescent="0.25">
      <c r="A649" s="15" t="s">
        <v>3026</v>
      </c>
      <c r="B649" t="str">
        <f t="shared" si="10"/>
        <v>EIF2AK3</v>
      </c>
      <c r="C649" t="str">
        <f>IF(B649="","",VLOOKUP(B649,'arf3'!$A$2:$A$801,1,FALSE))</f>
        <v>EIF2AK3</v>
      </c>
    </row>
    <row r="650" spans="1:3" ht="15" x14ac:dyDescent="0.25">
      <c r="A650" s="15" t="s">
        <v>3027</v>
      </c>
      <c r="B650" t="str">
        <f t="shared" si="10"/>
        <v/>
      </c>
      <c r="C650" t="str">
        <f>IF(B650="","",VLOOKUP(B650,'arf3'!$A$2:$A$801,1,FALSE))</f>
        <v/>
      </c>
    </row>
    <row r="651" spans="1:3" ht="15" x14ac:dyDescent="0.25">
      <c r="A651" s="15" t="s">
        <v>3028</v>
      </c>
      <c r="B651" t="str">
        <f t="shared" si="10"/>
        <v/>
      </c>
      <c r="C651" t="str">
        <f>IF(B651="","",VLOOKUP(B651,'arf3'!$A$2:$A$801,1,FALSE))</f>
        <v/>
      </c>
    </row>
    <row r="652" spans="1:3" ht="15" x14ac:dyDescent="0.25">
      <c r="A652" s="15" t="s">
        <v>3029</v>
      </c>
      <c r="B652" t="str">
        <f t="shared" si="10"/>
        <v>EIF4G1</v>
      </c>
      <c r="C652" t="str">
        <f>IF(B652="","",VLOOKUP(B652,'arf3'!$A$2:$A$801,1,FALSE))</f>
        <v>EIF4G1</v>
      </c>
    </row>
    <row r="653" spans="1:3" ht="15" x14ac:dyDescent="0.25">
      <c r="A653" s="15" t="s">
        <v>3030</v>
      </c>
      <c r="B653" t="str">
        <f t="shared" si="10"/>
        <v/>
      </c>
      <c r="C653" t="str">
        <f>IF(B653="","",VLOOKUP(B653,'arf3'!$A$2:$A$801,1,FALSE))</f>
        <v/>
      </c>
    </row>
    <row r="654" spans="1:3" ht="15" x14ac:dyDescent="0.25">
      <c r="A654" s="15" t="s">
        <v>3031</v>
      </c>
      <c r="B654" t="str">
        <f t="shared" si="10"/>
        <v/>
      </c>
      <c r="C654" t="str">
        <f>IF(B654="","",VLOOKUP(B654,'arf3'!$A$2:$A$801,1,FALSE))</f>
        <v/>
      </c>
    </row>
    <row r="655" spans="1:3" ht="15" x14ac:dyDescent="0.25">
      <c r="A655" s="15" t="s">
        <v>3032</v>
      </c>
      <c r="B655" t="str">
        <f t="shared" si="10"/>
        <v>ELOVL4</v>
      </c>
      <c r="C655" t="str">
        <f>IF(B655="","",VLOOKUP(B655,'arf3'!$A$2:$A$801,1,FALSE))</f>
        <v>ELOVL4</v>
      </c>
    </row>
    <row r="656" spans="1:3" ht="15" x14ac:dyDescent="0.25">
      <c r="A656" s="15" t="s">
        <v>3033</v>
      </c>
      <c r="B656" t="str">
        <f t="shared" si="10"/>
        <v/>
      </c>
      <c r="C656" t="str">
        <f>IF(B656="","",VLOOKUP(B656,'arf3'!$A$2:$A$801,1,FALSE))</f>
        <v/>
      </c>
    </row>
    <row r="657" spans="1:3" ht="15" x14ac:dyDescent="0.25">
      <c r="A657" s="15" t="s">
        <v>3034</v>
      </c>
      <c r="B657" t="str">
        <f t="shared" si="10"/>
        <v/>
      </c>
      <c r="C657" t="str">
        <f>IF(B657="","",VLOOKUP(B657,'arf3'!$A$2:$A$801,1,FALSE))</f>
        <v/>
      </c>
    </row>
    <row r="658" spans="1:3" ht="15" x14ac:dyDescent="0.25">
      <c r="A658" s="15" t="s">
        <v>3035</v>
      </c>
      <c r="B658" t="str">
        <f t="shared" si="10"/>
        <v>EMX2</v>
      </c>
      <c r="C658" t="str">
        <f>IF(B658="","",VLOOKUP(B658,'arf3'!$A$2:$A$801,1,FALSE))</f>
        <v>EMX2</v>
      </c>
    </row>
    <row r="659" spans="1:3" ht="15" x14ac:dyDescent="0.25">
      <c r="A659" s="15" t="s">
        <v>3036</v>
      </c>
      <c r="B659" t="str">
        <f t="shared" si="10"/>
        <v/>
      </c>
      <c r="C659" t="str">
        <f>IF(B659="","",VLOOKUP(B659,'arf3'!$A$2:$A$801,1,FALSE))</f>
        <v/>
      </c>
    </row>
    <row r="660" spans="1:3" ht="15" x14ac:dyDescent="0.25">
      <c r="A660" s="15" t="s">
        <v>3037</v>
      </c>
      <c r="B660" t="str">
        <f t="shared" si="10"/>
        <v/>
      </c>
      <c r="C660" t="str">
        <f>IF(B660="","",VLOOKUP(B660,'arf3'!$A$2:$A$801,1,FALSE))</f>
        <v/>
      </c>
    </row>
    <row r="661" spans="1:3" ht="15" x14ac:dyDescent="0.25">
      <c r="A661" s="15" t="s">
        <v>3038</v>
      </c>
      <c r="B661" t="str">
        <f t="shared" si="10"/>
        <v>EP300</v>
      </c>
      <c r="C661" t="str">
        <f>IF(B661="","",VLOOKUP(B661,'arf3'!$A$2:$A$801,1,FALSE))</f>
        <v>EP300</v>
      </c>
    </row>
    <row r="662" spans="1:3" ht="15" x14ac:dyDescent="0.25">
      <c r="A662" s="15" t="s">
        <v>3039</v>
      </c>
      <c r="B662" t="str">
        <f t="shared" si="10"/>
        <v/>
      </c>
      <c r="C662" t="str">
        <f>IF(B662="","",VLOOKUP(B662,'arf3'!$A$2:$A$801,1,FALSE))</f>
        <v/>
      </c>
    </row>
    <row r="663" spans="1:3" ht="15" x14ac:dyDescent="0.25">
      <c r="A663" s="15" t="s">
        <v>3040</v>
      </c>
      <c r="B663" t="str">
        <f t="shared" si="10"/>
        <v/>
      </c>
      <c r="C663" t="str">
        <f>IF(B663="","",VLOOKUP(B663,'arf3'!$A$2:$A$801,1,FALSE))</f>
        <v/>
      </c>
    </row>
    <row r="664" spans="1:3" ht="15" x14ac:dyDescent="0.25">
      <c r="A664" s="15" t="s">
        <v>3041</v>
      </c>
      <c r="B664" t="str">
        <f t="shared" si="10"/>
        <v>EPB41L1</v>
      </c>
      <c r="C664" t="str">
        <f>IF(B664="","",VLOOKUP(B664,'arf3'!$A$2:$A$801,1,FALSE))</f>
        <v>EPB41L1</v>
      </c>
    </row>
    <row r="665" spans="1:3" ht="15" x14ac:dyDescent="0.25">
      <c r="A665" s="15" t="s">
        <v>3042</v>
      </c>
      <c r="B665" t="str">
        <f t="shared" si="10"/>
        <v/>
      </c>
      <c r="C665" t="str">
        <f>IF(B665="","",VLOOKUP(B665,'arf3'!$A$2:$A$801,1,FALSE))</f>
        <v/>
      </c>
    </row>
    <row r="666" spans="1:3" ht="15" x14ac:dyDescent="0.25">
      <c r="A666" s="15" t="s">
        <v>3043</v>
      </c>
      <c r="B666" t="str">
        <f t="shared" si="10"/>
        <v/>
      </c>
      <c r="C666" t="str">
        <f>IF(B666="","",VLOOKUP(B666,'arf3'!$A$2:$A$801,1,FALSE))</f>
        <v/>
      </c>
    </row>
    <row r="667" spans="1:3" ht="15" x14ac:dyDescent="0.25">
      <c r="A667" s="15" t="s">
        <v>3044</v>
      </c>
      <c r="B667" t="str">
        <f t="shared" si="10"/>
        <v>EPG5</v>
      </c>
      <c r="C667" t="str">
        <f>IF(B667="","",VLOOKUP(B667,'arf3'!$A$2:$A$801,1,FALSE))</f>
        <v>EPG5</v>
      </c>
    </row>
    <row r="668" spans="1:3" ht="15" x14ac:dyDescent="0.25">
      <c r="A668" s="15" t="s">
        <v>3045</v>
      </c>
      <c r="B668" t="str">
        <f t="shared" si="10"/>
        <v/>
      </c>
      <c r="C668" t="str">
        <f>IF(B668="","",VLOOKUP(B668,'arf3'!$A$2:$A$801,1,FALSE))</f>
        <v/>
      </c>
    </row>
    <row r="669" spans="1:3" ht="15" x14ac:dyDescent="0.25">
      <c r="A669" s="15" t="s">
        <v>3046</v>
      </c>
      <c r="B669" t="str">
        <f t="shared" si="10"/>
        <v/>
      </c>
      <c r="C669" t="str">
        <f>IF(B669="","",VLOOKUP(B669,'arf3'!$A$2:$A$801,1,FALSE))</f>
        <v/>
      </c>
    </row>
    <row r="670" spans="1:3" ht="15" x14ac:dyDescent="0.25">
      <c r="A670" s="15" t="s">
        <v>3047</v>
      </c>
      <c r="B670" t="str">
        <f t="shared" si="10"/>
        <v>ERCC2</v>
      </c>
      <c r="C670" t="str">
        <f>IF(B670="","",VLOOKUP(B670,'arf3'!$A$2:$A$801,1,FALSE))</f>
        <v>ERCC2</v>
      </c>
    </row>
    <row r="671" spans="1:3" ht="15" x14ac:dyDescent="0.25">
      <c r="A671" s="15" t="s">
        <v>3048</v>
      </c>
      <c r="B671" t="str">
        <f t="shared" si="10"/>
        <v/>
      </c>
      <c r="C671" t="str">
        <f>IF(B671="","",VLOOKUP(B671,'arf3'!$A$2:$A$801,1,FALSE))</f>
        <v/>
      </c>
    </row>
    <row r="672" spans="1:3" ht="15" x14ac:dyDescent="0.25">
      <c r="A672" s="15" t="s">
        <v>3049</v>
      </c>
      <c r="B672" t="str">
        <f t="shared" si="10"/>
        <v/>
      </c>
      <c r="C672" t="str">
        <f>IF(B672="","",VLOOKUP(B672,'arf3'!$A$2:$A$801,1,FALSE))</f>
        <v/>
      </c>
    </row>
    <row r="673" spans="1:3" ht="15" x14ac:dyDescent="0.25">
      <c r="A673" s="15" t="s">
        <v>3050</v>
      </c>
      <c r="B673" t="str">
        <f t="shared" si="10"/>
        <v>ERCC3</v>
      </c>
      <c r="C673" t="str">
        <f>IF(B673="","",VLOOKUP(B673,'arf3'!$A$2:$A$801,1,FALSE))</f>
        <v>ERCC3</v>
      </c>
    </row>
    <row r="674" spans="1:3" ht="15" x14ac:dyDescent="0.25">
      <c r="A674" s="15" t="s">
        <v>3051</v>
      </c>
      <c r="B674" t="str">
        <f t="shared" si="10"/>
        <v/>
      </c>
      <c r="C674" t="str">
        <f>IF(B674="","",VLOOKUP(B674,'arf3'!$A$2:$A$801,1,FALSE))</f>
        <v/>
      </c>
    </row>
    <row r="675" spans="1:3" ht="15" x14ac:dyDescent="0.25">
      <c r="A675" s="15" t="s">
        <v>3052</v>
      </c>
      <c r="B675" t="str">
        <f t="shared" si="10"/>
        <v/>
      </c>
      <c r="C675" t="str">
        <f>IF(B675="","",VLOOKUP(B675,'arf3'!$A$2:$A$801,1,FALSE))</f>
        <v/>
      </c>
    </row>
    <row r="676" spans="1:3" ht="15" x14ac:dyDescent="0.25">
      <c r="A676" s="15" t="s">
        <v>3053</v>
      </c>
      <c r="B676" t="str">
        <f t="shared" si="10"/>
        <v>ERCC5</v>
      </c>
      <c r="C676" t="str">
        <f>IF(B676="","",VLOOKUP(B676,'arf3'!$A$2:$A$801,1,FALSE))</f>
        <v>ERCC5</v>
      </c>
    </row>
    <row r="677" spans="1:3" ht="15" x14ac:dyDescent="0.25">
      <c r="A677" s="15" t="s">
        <v>3054</v>
      </c>
      <c r="B677" t="str">
        <f t="shared" si="10"/>
        <v/>
      </c>
      <c r="C677" t="str">
        <f>IF(B677="","",VLOOKUP(B677,'arf3'!$A$2:$A$801,1,FALSE))</f>
        <v/>
      </c>
    </row>
    <row r="678" spans="1:3" ht="15" x14ac:dyDescent="0.25">
      <c r="A678" s="15" t="s">
        <v>3055</v>
      </c>
      <c r="B678" t="str">
        <f t="shared" si="10"/>
        <v/>
      </c>
      <c r="C678" t="str">
        <f>IF(B678="","",VLOOKUP(B678,'arf3'!$A$2:$A$801,1,FALSE))</f>
        <v/>
      </c>
    </row>
    <row r="679" spans="1:3" ht="15" x14ac:dyDescent="0.25">
      <c r="A679" s="15" t="s">
        <v>3056</v>
      </c>
      <c r="B679" t="str">
        <f t="shared" si="10"/>
        <v>ERCC6</v>
      </c>
      <c r="C679" t="str">
        <f>IF(B679="","",VLOOKUP(B679,'arf3'!$A$2:$A$801,1,FALSE))</f>
        <v>ERCC6</v>
      </c>
    </row>
    <row r="680" spans="1:3" ht="15" x14ac:dyDescent="0.25">
      <c r="A680" s="15" t="s">
        <v>3057</v>
      </c>
      <c r="B680" t="str">
        <f t="shared" si="10"/>
        <v/>
      </c>
      <c r="C680" t="str">
        <f>IF(B680="","",VLOOKUP(B680,'arf3'!$A$2:$A$801,1,FALSE))</f>
        <v/>
      </c>
    </row>
    <row r="681" spans="1:3" ht="15" x14ac:dyDescent="0.25">
      <c r="A681" s="15" t="s">
        <v>3058</v>
      </c>
      <c r="B681" t="str">
        <f t="shared" si="10"/>
        <v/>
      </c>
      <c r="C681" t="str">
        <f>IF(B681="","",VLOOKUP(B681,'arf3'!$A$2:$A$801,1,FALSE))</f>
        <v/>
      </c>
    </row>
    <row r="682" spans="1:3" ht="15" x14ac:dyDescent="0.25">
      <c r="A682" s="15" t="s">
        <v>3059</v>
      </c>
      <c r="B682" t="str">
        <f t="shared" si="10"/>
        <v>ERCC8</v>
      </c>
      <c r="C682" t="str">
        <f>IF(B682="","",VLOOKUP(B682,'arf3'!$A$2:$A$801,1,FALSE))</f>
        <v>ERCC8</v>
      </c>
    </row>
    <row r="683" spans="1:3" ht="15" x14ac:dyDescent="0.25">
      <c r="A683" s="15" t="s">
        <v>3060</v>
      </c>
      <c r="B683" t="str">
        <f t="shared" si="10"/>
        <v/>
      </c>
      <c r="C683" t="str">
        <f>IF(B683="","",VLOOKUP(B683,'arf3'!$A$2:$A$801,1,FALSE))</f>
        <v/>
      </c>
    </row>
    <row r="684" spans="1:3" ht="15" x14ac:dyDescent="0.25">
      <c r="A684" s="15" t="s">
        <v>3061</v>
      </c>
      <c r="B684" t="str">
        <f t="shared" si="10"/>
        <v/>
      </c>
      <c r="C684" t="str">
        <f>IF(B684="","",VLOOKUP(B684,'arf3'!$A$2:$A$801,1,FALSE))</f>
        <v/>
      </c>
    </row>
    <row r="685" spans="1:3" ht="15" x14ac:dyDescent="0.25">
      <c r="A685" s="15" t="s">
        <v>3062</v>
      </c>
      <c r="B685" t="str">
        <f t="shared" si="10"/>
        <v>ERLIN2</v>
      </c>
      <c r="C685" t="str">
        <f>IF(B685="","",VLOOKUP(B685,'arf3'!$A$2:$A$801,1,FALSE))</f>
        <v>ERLIN2</v>
      </c>
    </row>
    <row r="686" spans="1:3" ht="15" x14ac:dyDescent="0.25">
      <c r="A686" s="15" t="s">
        <v>3063</v>
      </c>
      <c r="B686" t="str">
        <f t="shared" si="10"/>
        <v/>
      </c>
      <c r="C686" t="str">
        <f>IF(B686="","",VLOOKUP(B686,'arf3'!$A$2:$A$801,1,FALSE))</f>
        <v/>
      </c>
    </row>
    <row r="687" spans="1:3" ht="15" x14ac:dyDescent="0.25">
      <c r="A687" s="15" t="s">
        <v>3064</v>
      </c>
      <c r="B687" t="str">
        <f t="shared" si="10"/>
        <v/>
      </c>
      <c r="C687" t="str">
        <f>IF(B687="","",VLOOKUP(B687,'arf3'!$A$2:$A$801,1,FALSE))</f>
        <v/>
      </c>
    </row>
    <row r="688" spans="1:3" ht="15" x14ac:dyDescent="0.25">
      <c r="A688" s="15" t="s">
        <v>3065</v>
      </c>
      <c r="B688" t="str">
        <f t="shared" si="10"/>
        <v>ESCO2</v>
      </c>
      <c r="C688" t="str">
        <f>IF(B688="","",VLOOKUP(B688,'arf3'!$A$2:$A$801,1,FALSE))</f>
        <v>ESCO2</v>
      </c>
    </row>
    <row r="689" spans="1:3" ht="15" x14ac:dyDescent="0.25">
      <c r="A689" s="15" t="s">
        <v>3066</v>
      </c>
      <c r="B689" t="str">
        <f t="shared" si="10"/>
        <v/>
      </c>
      <c r="C689" t="str">
        <f>IF(B689="","",VLOOKUP(B689,'arf3'!$A$2:$A$801,1,FALSE))</f>
        <v/>
      </c>
    </row>
    <row r="690" spans="1:3" ht="15" x14ac:dyDescent="0.25">
      <c r="A690" s="15" t="s">
        <v>3067</v>
      </c>
      <c r="B690" t="str">
        <f t="shared" si="10"/>
        <v/>
      </c>
      <c r="C690" t="str">
        <f>IF(B690="","",VLOOKUP(B690,'arf3'!$A$2:$A$801,1,FALSE))</f>
        <v/>
      </c>
    </row>
    <row r="691" spans="1:3" ht="15" x14ac:dyDescent="0.25">
      <c r="A691" s="15" t="s">
        <v>3068</v>
      </c>
      <c r="B691" t="str">
        <f t="shared" si="10"/>
        <v>ETFB</v>
      </c>
      <c r="C691" t="str">
        <f>IF(B691="","",VLOOKUP(B691,'arf3'!$A$2:$A$801,1,FALSE))</f>
        <v>ETFB</v>
      </c>
    </row>
    <row r="692" spans="1:3" ht="15" x14ac:dyDescent="0.25">
      <c r="A692" s="15" t="s">
        <v>3069</v>
      </c>
      <c r="B692" t="str">
        <f t="shared" si="10"/>
        <v/>
      </c>
      <c r="C692" t="str">
        <f>IF(B692="","",VLOOKUP(B692,'arf3'!$A$2:$A$801,1,FALSE))</f>
        <v/>
      </c>
    </row>
    <row r="693" spans="1:3" ht="15" x14ac:dyDescent="0.25">
      <c r="A693" s="15" t="s">
        <v>3070</v>
      </c>
      <c r="B693" t="str">
        <f t="shared" si="10"/>
        <v/>
      </c>
      <c r="C693" t="str">
        <f>IF(B693="","",VLOOKUP(B693,'arf3'!$A$2:$A$801,1,FALSE))</f>
        <v/>
      </c>
    </row>
    <row r="694" spans="1:3" ht="15" x14ac:dyDescent="0.25">
      <c r="A694" s="15" t="s">
        <v>3071</v>
      </c>
      <c r="B694" t="str">
        <f t="shared" si="10"/>
        <v>ETHE1</v>
      </c>
      <c r="C694" t="str">
        <f>IF(B694="","",VLOOKUP(B694,'arf3'!$A$2:$A$801,1,FALSE))</f>
        <v>ETHE1</v>
      </c>
    </row>
    <row r="695" spans="1:3" ht="15" x14ac:dyDescent="0.25">
      <c r="A695" s="15" t="s">
        <v>3072</v>
      </c>
      <c r="B695" t="str">
        <f t="shared" si="10"/>
        <v/>
      </c>
      <c r="C695" t="str">
        <f>IF(B695="","",VLOOKUP(B695,'arf3'!$A$2:$A$801,1,FALSE))</f>
        <v/>
      </c>
    </row>
    <row r="696" spans="1:3" ht="15" x14ac:dyDescent="0.25">
      <c r="A696" s="15" t="s">
        <v>3073</v>
      </c>
      <c r="B696" t="str">
        <f t="shared" si="10"/>
        <v/>
      </c>
      <c r="C696" t="str">
        <f>IF(B696="","",VLOOKUP(B696,'arf3'!$A$2:$A$801,1,FALSE))</f>
        <v/>
      </c>
    </row>
    <row r="697" spans="1:3" ht="15" x14ac:dyDescent="0.25">
      <c r="A697" s="15" t="s">
        <v>3074</v>
      </c>
      <c r="B697" t="str">
        <f t="shared" si="10"/>
        <v>EXOSC3</v>
      </c>
      <c r="C697" t="str">
        <f>IF(B697="","",VLOOKUP(B697,'arf3'!$A$2:$A$801,1,FALSE))</f>
        <v>EXOSC3</v>
      </c>
    </row>
    <row r="698" spans="1:3" ht="15" x14ac:dyDescent="0.25">
      <c r="A698" s="15" t="s">
        <v>3075</v>
      </c>
      <c r="B698" t="str">
        <f t="shared" si="10"/>
        <v/>
      </c>
      <c r="C698" t="str">
        <f>IF(B698="","",VLOOKUP(B698,'arf3'!$A$2:$A$801,1,FALSE))</f>
        <v/>
      </c>
    </row>
    <row r="699" spans="1:3" ht="15" x14ac:dyDescent="0.25">
      <c r="A699" s="15" t="s">
        <v>3076</v>
      </c>
      <c r="B699" t="str">
        <f t="shared" si="10"/>
        <v/>
      </c>
      <c r="C699" t="str">
        <f>IF(B699="","",VLOOKUP(B699,'arf3'!$A$2:$A$801,1,FALSE))</f>
        <v/>
      </c>
    </row>
    <row r="700" spans="1:3" ht="15" x14ac:dyDescent="0.25">
      <c r="A700" s="15" t="s">
        <v>3077</v>
      </c>
      <c r="B700" t="str">
        <f t="shared" si="10"/>
        <v>EZH2</v>
      </c>
      <c r="C700" t="str">
        <f>IF(B700="","",VLOOKUP(B700,'arf3'!$A$2:$A$801,1,FALSE))</f>
        <v>EZH2</v>
      </c>
    </row>
    <row r="701" spans="1:3" ht="15" x14ac:dyDescent="0.25">
      <c r="A701" s="15" t="s">
        <v>3078</v>
      </c>
      <c r="B701" t="str">
        <f t="shared" si="10"/>
        <v/>
      </c>
      <c r="C701" t="str">
        <f>IF(B701="","",VLOOKUP(B701,'arf3'!$A$2:$A$801,1,FALSE))</f>
        <v/>
      </c>
    </row>
    <row r="702" spans="1:3" ht="15" x14ac:dyDescent="0.25">
      <c r="A702" s="15" t="s">
        <v>3079</v>
      </c>
      <c r="B702" t="str">
        <f t="shared" si="10"/>
        <v/>
      </c>
      <c r="C702" t="str">
        <f>IF(B702="","",VLOOKUP(B702,'arf3'!$A$2:$A$801,1,FALSE))</f>
        <v/>
      </c>
    </row>
    <row r="703" spans="1:3" ht="15" x14ac:dyDescent="0.25">
      <c r="A703" s="15" t="s">
        <v>3080</v>
      </c>
      <c r="B703" t="str">
        <f t="shared" si="10"/>
        <v>FAM126A</v>
      </c>
      <c r="C703" t="str">
        <f>IF(B703="","",VLOOKUP(B703,'arf3'!$A$2:$A$801,1,FALSE))</f>
        <v>FAM126A</v>
      </c>
    </row>
    <row r="704" spans="1:3" ht="15" x14ac:dyDescent="0.25">
      <c r="A704" s="15" t="s">
        <v>3081</v>
      </c>
      <c r="B704" t="str">
        <f t="shared" si="10"/>
        <v/>
      </c>
      <c r="C704" t="str">
        <f>IF(B704="","",VLOOKUP(B704,'arf3'!$A$2:$A$801,1,FALSE))</f>
        <v/>
      </c>
    </row>
    <row r="705" spans="1:3" ht="15" x14ac:dyDescent="0.25">
      <c r="A705" s="15" t="s">
        <v>3082</v>
      </c>
      <c r="B705" t="str">
        <f t="shared" si="10"/>
        <v/>
      </c>
      <c r="C705" t="str">
        <f>IF(B705="","",VLOOKUP(B705,'arf3'!$A$2:$A$801,1,FALSE))</f>
        <v/>
      </c>
    </row>
    <row r="706" spans="1:3" ht="15" x14ac:dyDescent="0.25">
      <c r="A706" s="15" t="s">
        <v>3083</v>
      </c>
      <c r="B706" t="str">
        <f t="shared" ref="B706:B769" si="11">IF(RIGHT(A706,1)="a",LEFT(A706,LEN(A706)-6),"")</f>
        <v>FANCA</v>
      </c>
      <c r="C706" t="str">
        <f>IF(B706="","",VLOOKUP(B706,'arf3'!$A$2:$A$801,1,FALSE))</f>
        <v>FANCA</v>
      </c>
    </row>
    <row r="707" spans="1:3" ht="15" x14ac:dyDescent="0.25">
      <c r="A707" s="15" t="s">
        <v>3084</v>
      </c>
      <c r="B707" t="str">
        <f t="shared" si="11"/>
        <v/>
      </c>
      <c r="C707" t="str">
        <f>IF(B707="","",VLOOKUP(B707,'arf3'!$A$2:$A$801,1,FALSE))</f>
        <v/>
      </c>
    </row>
    <row r="708" spans="1:3" ht="15" x14ac:dyDescent="0.25">
      <c r="A708" s="15" t="s">
        <v>3085</v>
      </c>
      <c r="B708" t="str">
        <f t="shared" si="11"/>
        <v/>
      </c>
      <c r="C708" t="str">
        <f>IF(B708="","",VLOOKUP(B708,'arf3'!$A$2:$A$801,1,FALSE))</f>
        <v/>
      </c>
    </row>
    <row r="709" spans="1:3" ht="15" x14ac:dyDescent="0.25">
      <c r="A709" s="15" t="s">
        <v>3086</v>
      </c>
      <c r="B709" t="str">
        <f t="shared" si="11"/>
        <v>FAT4</v>
      </c>
      <c r="C709" t="str">
        <f>IF(B709="","",VLOOKUP(B709,'arf3'!$A$2:$A$801,1,FALSE))</f>
        <v>FAT4</v>
      </c>
    </row>
    <row r="710" spans="1:3" ht="15" x14ac:dyDescent="0.25">
      <c r="A710" s="15" t="s">
        <v>3087</v>
      </c>
      <c r="B710" t="str">
        <f t="shared" si="11"/>
        <v/>
      </c>
      <c r="C710" t="str">
        <f>IF(B710="","",VLOOKUP(B710,'arf3'!$A$2:$A$801,1,FALSE))</f>
        <v/>
      </c>
    </row>
    <row r="711" spans="1:3" ht="15" x14ac:dyDescent="0.25">
      <c r="A711" s="15" t="s">
        <v>3088</v>
      </c>
      <c r="B711" t="str">
        <f t="shared" si="11"/>
        <v/>
      </c>
      <c r="C711" t="str">
        <f>IF(B711="","",VLOOKUP(B711,'arf3'!$A$2:$A$801,1,FALSE))</f>
        <v/>
      </c>
    </row>
    <row r="712" spans="1:3" ht="15" x14ac:dyDescent="0.25">
      <c r="A712" s="15" t="s">
        <v>3089</v>
      </c>
      <c r="B712" t="str">
        <f t="shared" si="11"/>
        <v>FBXO31</v>
      </c>
      <c r="C712" t="str">
        <f>IF(B712="","",VLOOKUP(B712,'arf3'!$A$2:$A$801,1,FALSE))</f>
        <v>FBXO31</v>
      </c>
    </row>
    <row r="713" spans="1:3" ht="15" x14ac:dyDescent="0.25">
      <c r="A713" s="15" t="s">
        <v>3090</v>
      </c>
      <c r="B713" t="str">
        <f t="shared" si="11"/>
        <v/>
      </c>
      <c r="C713" t="str">
        <f>IF(B713="","",VLOOKUP(B713,'arf3'!$A$2:$A$801,1,FALSE))</f>
        <v/>
      </c>
    </row>
    <row r="714" spans="1:3" ht="15" x14ac:dyDescent="0.25">
      <c r="A714" s="15" t="s">
        <v>3091</v>
      </c>
      <c r="B714" t="str">
        <f t="shared" si="11"/>
        <v/>
      </c>
      <c r="C714" t="str">
        <f>IF(B714="","",VLOOKUP(B714,'arf3'!$A$2:$A$801,1,FALSE))</f>
        <v/>
      </c>
    </row>
    <row r="715" spans="1:3" ht="15" x14ac:dyDescent="0.25">
      <c r="A715" s="15" t="s">
        <v>3092</v>
      </c>
      <c r="B715" t="str">
        <f t="shared" si="11"/>
        <v>FGD1</v>
      </c>
      <c r="C715" t="str">
        <f>IF(B715="","",VLOOKUP(B715,'arf3'!$A$2:$A$801,1,FALSE))</f>
        <v>FGD1</v>
      </c>
    </row>
    <row r="716" spans="1:3" ht="15" x14ac:dyDescent="0.25">
      <c r="A716" s="15" t="s">
        <v>3093</v>
      </c>
      <c r="B716" t="str">
        <f t="shared" si="11"/>
        <v/>
      </c>
      <c r="C716" t="str">
        <f>IF(B716="","",VLOOKUP(B716,'arf3'!$A$2:$A$801,1,FALSE))</f>
        <v/>
      </c>
    </row>
    <row r="717" spans="1:3" ht="15" x14ac:dyDescent="0.25">
      <c r="A717" s="15" t="s">
        <v>3094</v>
      </c>
      <c r="B717" t="str">
        <f t="shared" si="11"/>
        <v/>
      </c>
      <c r="C717" t="str">
        <f>IF(B717="","",VLOOKUP(B717,'arf3'!$A$2:$A$801,1,FALSE))</f>
        <v/>
      </c>
    </row>
    <row r="718" spans="1:3" ht="15" x14ac:dyDescent="0.25">
      <c r="A718" s="15" t="s">
        <v>3095</v>
      </c>
      <c r="B718" t="str">
        <f t="shared" si="11"/>
        <v>FGFR1</v>
      </c>
      <c r="C718" t="str">
        <f>IF(B718="","",VLOOKUP(B718,'arf3'!$A$2:$A$801,1,FALSE))</f>
        <v>FGFR1</v>
      </c>
    </row>
    <row r="719" spans="1:3" ht="15" x14ac:dyDescent="0.25">
      <c r="A719" s="15" t="s">
        <v>3096</v>
      </c>
      <c r="B719" t="str">
        <f t="shared" si="11"/>
        <v/>
      </c>
      <c r="C719" t="str">
        <f>IF(B719="","",VLOOKUP(B719,'arf3'!$A$2:$A$801,1,FALSE))</f>
        <v/>
      </c>
    </row>
    <row r="720" spans="1:3" ht="15" x14ac:dyDescent="0.25">
      <c r="A720" s="15" t="s">
        <v>3097</v>
      </c>
      <c r="B720" t="str">
        <f t="shared" si="11"/>
        <v/>
      </c>
      <c r="C720" t="str">
        <f>IF(B720="","",VLOOKUP(B720,'arf3'!$A$2:$A$801,1,FALSE))</f>
        <v/>
      </c>
    </row>
    <row r="721" spans="1:3" ht="15" x14ac:dyDescent="0.25">
      <c r="A721" s="15" t="s">
        <v>3098</v>
      </c>
      <c r="B721" t="str">
        <f t="shared" si="11"/>
        <v>FGFR2</v>
      </c>
      <c r="C721" t="str">
        <f>IF(B721="","",VLOOKUP(B721,'arf3'!$A$2:$A$801,1,FALSE))</f>
        <v>FGFR2</v>
      </c>
    </row>
    <row r="722" spans="1:3" ht="15" x14ac:dyDescent="0.25">
      <c r="A722" s="15" t="s">
        <v>3099</v>
      </c>
      <c r="B722" t="str">
        <f t="shared" si="11"/>
        <v/>
      </c>
      <c r="C722" t="str">
        <f>IF(B722="","",VLOOKUP(B722,'arf3'!$A$2:$A$801,1,FALSE))</f>
        <v/>
      </c>
    </row>
    <row r="723" spans="1:3" ht="15" x14ac:dyDescent="0.25">
      <c r="A723" s="15" t="s">
        <v>3100</v>
      </c>
      <c r="B723" t="str">
        <f t="shared" si="11"/>
        <v/>
      </c>
      <c r="C723" t="str">
        <f>IF(B723="","",VLOOKUP(B723,'arf3'!$A$2:$A$801,1,FALSE))</f>
        <v/>
      </c>
    </row>
    <row r="724" spans="1:3" ht="15" x14ac:dyDescent="0.25">
      <c r="A724" s="15" t="s">
        <v>3101</v>
      </c>
      <c r="B724" t="str">
        <f t="shared" si="11"/>
        <v>FGFR3</v>
      </c>
      <c r="C724" t="str">
        <f>IF(B724="","",VLOOKUP(B724,'arf3'!$A$2:$A$801,1,FALSE))</f>
        <v>FGFR3</v>
      </c>
    </row>
    <row r="725" spans="1:3" ht="15" x14ac:dyDescent="0.25">
      <c r="A725" s="15" t="s">
        <v>3102</v>
      </c>
      <c r="B725" t="str">
        <f t="shared" si="11"/>
        <v/>
      </c>
      <c r="C725" t="str">
        <f>IF(B725="","",VLOOKUP(B725,'arf3'!$A$2:$A$801,1,FALSE))</f>
        <v/>
      </c>
    </row>
    <row r="726" spans="1:3" ht="15" x14ac:dyDescent="0.25">
      <c r="A726" s="15" t="s">
        <v>3103</v>
      </c>
      <c r="B726" t="str">
        <f t="shared" si="11"/>
        <v/>
      </c>
      <c r="C726" t="str">
        <f>IF(B726="","",VLOOKUP(B726,'arf3'!$A$2:$A$801,1,FALSE))</f>
        <v/>
      </c>
    </row>
    <row r="727" spans="1:3" ht="15" x14ac:dyDescent="0.25">
      <c r="A727" s="15" t="s">
        <v>3104</v>
      </c>
      <c r="B727" t="str">
        <f t="shared" si="11"/>
        <v>FH</v>
      </c>
      <c r="C727" t="str">
        <f>IF(B727="","",VLOOKUP(B727,'arf3'!$A$2:$A$801,1,FALSE))</f>
        <v>FH</v>
      </c>
    </row>
    <row r="728" spans="1:3" ht="15" x14ac:dyDescent="0.25">
      <c r="A728" s="15" t="s">
        <v>3105</v>
      </c>
      <c r="B728" t="str">
        <f t="shared" si="11"/>
        <v/>
      </c>
      <c r="C728" t="str">
        <f>IF(B728="","",VLOOKUP(B728,'arf3'!$A$2:$A$801,1,FALSE))</f>
        <v/>
      </c>
    </row>
    <row r="729" spans="1:3" ht="15" x14ac:dyDescent="0.25">
      <c r="A729" s="15" t="s">
        <v>3106</v>
      </c>
      <c r="B729" t="str">
        <f t="shared" si="11"/>
        <v/>
      </c>
      <c r="C729" t="str">
        <f>IF(B729="","",VLOOKUP(B729,'arf3'!$A$2:$A$801,1,FALSE))</f>
        <v/>
      </c>
    </row>
    <row r="730" spans="1:3" ht="15" x14ac:dyDescent="0.25">
      <c r="A730" s="15" t="s">
        <v>3107</v>
      </c>
      <c r="B730" t="str">
        <f t="shared" si="11"/>
        <v>FIGN</v>
      </c>
      <c r="C730" t="str">
        <f>IF(B730="","",VLOOKUP(B730,'arf3'!$A$2:$A$801,1,FALSE))</f>
        <v>FIGN</v>
      </c>
    </row>
    <row r="731" spans="1:3" ht="15" x14ac:dyDescent="0.25">
      <c r="A731" s="15" t="s">
        <v>3108</v>
      </c>
      <c r="B731" t="str">
        <f t="shared" si="11"/>
        <v/>
      </c>
      <c r="C731" t="str">
        <f>IF(B731="","",VLOOKUP(B731,'arf3'!$A$2:$A$801,1,FALSE))</f>
        <v/>
      </c>
    </row>
    <row r="732" spans="1:3" ht="15" x14ac:dyDescent="0.25">
      <c r="A732" s="15" t="s">
        <v>3109</v>
      </c>
      <c r="B732" t="str">
        <f t="shared" si="11"/>
        <v/>
      </c>
      <c r="C732" t="str">
        <f>IF(B732="","",VLOOKUP(B732,'arf3'!$A$2:$A$801,1,FALSE))</f>
        <v/>
      </c>
    </row>
    <row r="733" spans="1:3" ht="15" x14ac:dyDescent="0.25">
      <c r="A733" s="15" t="s">
        <v>3110</v>
      </c>
      <c r="B733" t="str">
        <f t="shared" si="11"/>
        <v/>
      </c>
      <c r="C733" t="str">
        <f>IF(B733="","",VLOOKUP(B733,'arf3'!$A$2:$A$801,1,FALSE))</f>
        <v/>
      </c>
    </row>
    <row r="734" spans="1:3" ht="15" x14ac:dyDescent="0.25">
      <c r="A734" s="15" t="s">
        <v>3111</v>
      </c>
      <c r="B734" t="str">
        <f t="shared" si="11"/>
        <v>FKRP</v>
      </c>
      <c r="C734" t="str">
        <f>IF(B734="","",VLOOKUP(B734,'arf3'!$A$2:$A$801,1,FALSE))</f>
        <v>FKRP</v>
      </c>
    </row>
    <row r="735" spans="1:3" ht="15" x14ac:dyDescent="0.25">
      <c r="A735" s="15" t="s">
        <v>3112</v>
      </c>
      <c r="B735" t="str">
        <f t="shared" si="11"/>
        <v/>
      </c>
      <c r="C735" t="str">
        <f>IF(B735="","",VLOOKUP(B735,'arf3'!$A$2:$A$801,1,FALSE))</f>
        <v/>
      </c>
    </row>
    <row r="736" spans="1:3" ht="15" x14ac:dyDescent="0.25">
      <c r="A736" s="15" t="s">
        <v>3113</v>
      </c>
      <c r="B736" t="str">
        <f t="shared" si="11"/>
        <v/>
      </c>
      <c r="C736" t="str">
        <f>IF(B736="","",VLOOKUP(B736,'arf3'!$A$2:$A$801,1,FALSE))</f>
        <v/>
      </c>
    </row>
    <row r="737" spans="1:3" ht="15" x14ac:dyDescent="0.25">
      <c r="A737" s="15" t="s">
        <v>3114</v>
      </c>
      <c r="B737" t="str">
        <f t="shared" si="11"/>
        <v>FKTN</v>
      </c>
      <c r="C737" t="str">
        <f>IF(B737="","",VLOOKUP(B737,'arf3'!$A$2:$A$801,1,FALSE))</f>
        <v>FKTN</v>
      </c>
    </row>
    <row r="738" spans="1:3" ht="15" x14ac:dyDescent="0.25">
      <c r="A738" s="15" t="s">
        <v>3115</v>
      </c>
      <c r="B738" t="str">
        <f t="shared" si="11"/>
        <v/>
      </c>
      <c r="C738" t="str">
        <f>IF(B738="","",VLOOKUP(B738,'arf3'!$A$2:$A$801,1,FALSE))</f>
        <v/>
      </c>
    </row>
    <row r="739" spans="1:3" ht="15" x14ac:dyDescent="0.25">
      <c r="A739" s="15" t="s">
        <v>3116</v>
      </c>
      <c r="B739" t="str">
        <f t="shared" si="11"/>
        <v/>
      </c>
      <c r="C739" t="str">
        <f>IF(B739="","",VLOOKUP(B739,'arf3'!$A$2:$A$801,1,FALSE))</f>
        <v/>
      </c>
    </row>
    <row r="740" spans="1:3" ht="15" x14ac:dyDescent="0.25">
      <c r="A740" s="15" t="s">
        <v>3117</v>
      </c>
      <c r="B740" t="str">
        <f t="shared" si="11"/>
        <v>FLNA</v>
      </c>
      <c r="C740" t="str">
        <f>IF(B740="","",VLOOKUP(B740,'arf3'!$A$2:$A$801,1,FALSE))</f>
        <v>FLNA</v>
      </c>
    </row>
    <row r="741" spans="1:3" ht="15" x14ac:dyDescent="0.25">
      <c r="A741" s="15" t="s">
        <v>3118</v>
      </c>
      <c r="B741" t="str">
        <f t="shared" si="11"/>
        <v/>
      </c>
      <c r="C741" t="str">
        <f>IF(B741="","",VLOOKUP(B741,'arf3'!$A$2:$A$801,1,FALSE))</f>
        <v/>
      </c>
    </row>
    <row r="742" spans="1:3" ht="15" x14ac:dyDescent="0.25">
      <c r="A742" s="15" t="s">
        <v>3119</v>
      </c>
      <c r="B742" t="str">
        <f t="shared" si="11"/>
        <v/>
      </c>
      <c r="C742" t="str">
        <f>IF(B742="","",VLOOKUP(B742,'arf3'!$A$2:$A$801,1,FALSE))</f>
        <v/>
      </c>
    </row>
    <row r="743" spans="1:3" ht="15" x14ac:dyDescent="0.25">
      <c r="A743" s="15" t="s">
        <v>3120</v>
      </c>
      <c r="B743" t="str">
        <f t="shared" si="11"/>
        <v>FLVCR1</v>
      </c>
      <c r="C743" t="str">
        <f>IF(B743="","",VLOOKUP(B743,'arf3'!$A$2:$A$801,1,FALSE))</f>
        <v>FLVCR1</v>
      </c>
    </row>
    <row r="744" spans="1:3" ht="15" x14ac:dyDescent="0.25">
      <c r="A744" s="15" t="s">
        <v>3121</v>
      </c>
      <c r="B744" t="str">
        <f t="shared" si="11"/>
        <v/>
      </c>
      <c r="C744" t="str">
        <f>IF(B744="","",VLOOKUP(B744,'arf3'!$A$2:$A$801,1,FALSE))</f>
        <v/>
      </c>
    </row>
    <row r="745" spans="1:3" ht="15" x14ac:dyDescent="0.25">
      <c r="A745" s="15" t="s">
        <v>3122</v>
      </c>
      <c r="B745" t="str">
        <f t="shared" si="11"/>
        <v/>
      </c>
      <c r="C745" t="str">
        <f>IF(B745="","",VLOOKUP(B745,'arf3'!$A$2:$A$801,1,FALSE))</f>
        <v/>
      </c>
    </row>
    <row r="746" spans="1:3" ht="15" x14ac:dyDescent="0.25">
      <c r="A746" s="15" t="s">
        <v>3123</v>
      </c>
      <c r="B746" t="str">
        <f t="shared" si="11"/>
        <v>FMN2</v>
      </c>
      <c r="C746" t="str">
        <f>IF(B746="","",VLOOKUP(B746,'arf3'!$A$2:$A$801,1,FALSE))</f>
        <v>FMN2</v>
      </c>
    </row>
    <row r="747" spans="1:3" ht="15" x14ac:dyDescent="0.25">
      <c r="A747" s="15" t="s">
        <v>3124</v>
      </c>
      <c r="B747" t="str">
        <f t="shared" si="11"/>
        <v/>
      </c>
      <c r="C747" t="str">
        <f>IF(B747="","",VLOOKUP(B747,'arf3'!$A$2:$A$801,1,FALSE))</f>
        <v/>
      </c>
    </row>
    <row r="748" spans="1:3" ht="15" x14ac:dyDescent="0.25">
      <c r="A748" s="15" t="s">
        <v>3125</v>
      </c>
      <c r="B748" t="str">
        <f t="shared" si="11"/>
        <v/>
      </c>
      <c r="C748" t="str">
        <f>IF(B748="","",VLOOKUP(B748,'arf3'!$A$2:$A$801,1,FALSE))</f>
        <v/>
      </c>
    </row>
    <row r="749" spans="1:3" ht="15" x14ac:dyDescent="0.25">
      <c r="A749" s="15" t="s">
        <v>3126</v>
      </c>
      <c r="B749" t="str">
        <f t="shared" si="11"/>
        <v>FMR1</v>
      </c>
      <c r="C749" t="str">
        <f>IF(B749="","",VLOOKUP(B749,'arf3'!$A$2:$A$801,1,FALSE))</f>
        <v>FMR1</v>
      </c>
    </row>
    <row r="750" spans="1:3" ht="15" x14ac:dyDescent="0.25">
      <c r="A750" s="15" t="s">
        <v>3127</v>
      </c>
      <c r="B750" t="str">
        <f t="shared" si="11"/>
        <v/>
      </c>
      <c r="C750" t="str">
        <f>IF(B750="","",VLOOKUP(B750,'arf3'!$A$2:$A$801,1,FALSE))</f>
        <v/>
      </c>
    </row>
    <row r="751" spans="1:3" ht="15" x14ac:dyDescent="0.25">
      <c r="A751" s="15" t="s">
        <v>3128</v>
      </c>
      <c r="B751" t="str">
        <f t="shared" si="11"/>
        <v/>
      </c>
      <c r="C751" t="str">
        <f>IF(B751="","",VLOOKUP(B751,'arf3'!$A$2:$A$801,1,FALSE))</f>
        <v/>
      </c>
    </row>
    <row r="752" spans="1:3" ht="15" x14ac:dyDescent="0.25">
      <c r="A752" s="15" t="s">
        <v>3129</v>
      </c>
      <c r="B752" t="str">
        <f t="shared" si="11"/>
        <v>FOXG1</v>
      </c>
      <c r="C752" t="str">
        <f>IF(B752="","",VLOOKUP(B752,'arf3'!$A$2:$A$801,1,FALSE))</f>
        <v>FOXG1</v>
      </c>
    </row>
    <row r="753" spans="1:3" ht="15" x14ac:dyDescent="0.25">
      <c r="A753" s="15" t="s">
        <v>3130</v>
      </c>
      <c r="B753" t="str">
        <f t="shared" si="11"/>
        <v/>
      </c>
      <c r="C753" t="str">
        <f>IF(B753="","",VLOOKUP(B753,'arf3'!$A$2:$A$801,1,FALSE))</f>
        <v/>
      </c>
    </row>
    <row r="754" spans="1:3" ht="15" x14ac:dyDescent="0.25">
      <c r="A754" s="15" t="s">
        <v>3131</v>
      </c>
      <c r="B754" t="str">
        <f t="shared" si="11"/>
        <v/>
      </c>
      <c r="C754" t="str">
        <f>IF(B754="","",VLOOKUP(B754,'arf3'!$A$2:$A$801,1,FALSE))</f>
        <v/>
      </c>
    </row>
    <row r="755" spans="1:3" ht="15" x14ac:dyDescent="0.25">
      <c r="A755" s="15" t="s">
        <v>3132</v>
      </c>
      <c r="B755" t="str">
        <f t="shared" si="11"/>
        <v>FOXP1</v>
      </c>
      <c r="C755" t="str">
        <f>IF(B755="","",VLOOKUP(B755,'arf3'!$A$2:$A$801,1,FALSE))</f>
        <v>FOXP1</v>
      </c>
    </row>
    <row r="756" spans="1:3" ht="15" x14ac:dyDescent="0.25">
      <c r="A756" s="15" t="s">
        <v>3133</v>
      </c>
      <c r="B756" t="str">
        <f t="shared" si="11"/>
        <v/>
      </c>
      <c r="C756" t="str">
        <f>IF(B756="","",VLOOKUP(B756,'arf3'!$A$2:$A$801,1,FALSE))</f>
        <v/>
      </c>
    </row>
    <row r="757" spans="1:3" ht="15" x14ac:dyDescent="0.25">
      <c r="A757" s="15" t="s">
        <v>3134</v>
      </c>
      <c r="B757" t="str">
        <f t="shared" si="11"/>
        <v/>
      </c>
      <c r="C757" t="str">
        <f>IF(B757="","",VLOOKUP(B757,'arf3'!$A$2:$A$801,1,FALSE))</f>
        <v/>
      </c>
    </row>
    <row r="758" spans="1:3" ht="15" x14ac:dyDescent="0.25">
      <c r="A758" s="15" t="s">
        <v>3135</v>
      </c>
      <c r="B758" t="str">
        <f t="shared" si="11"/>
        <v>FOXP2</v>
      </c>
      <c r="C758" t="str">
        <f>IF(B758="","",VLOOKUP(B758,'arf3'!$A$2:$A$801,1,FALSE))</f>
        <v>FOXP2</v>
      </c>
    </row>
    <row r="759" spans="1:3" ht="15" x14ac:dyDescent="0.25">
      <c r="A759" s="15" t="s">
        <v>3136</v>
      </c>
      <c r="B759" t="str">
        <f t="shared" si="11"/>
        <v/>
      </c>
      <c r="C759" t="str">
        <f>IF(B759="","",VLOOKUP(B759,'arf3'!$A$2:$A$801,1,FALSE))</f>
        <v/>
      </c>
    </row>
    <row r="760" spans="1:3" ht="15" x14ac:dyDescent="0.25">
      <c r="A760" s="15" t="s">
        <v>3137</v>
      </c>
      <c r="B760" t="str">
        <f t="shared" si="11"/>
        <v/>
      </c>
      <c r="C760" t="str">
        <f>IF(B760="","",VLOOKUP(B760,'arf3'!$A$2:$A$801,1,FALSE))</f>
        <v/>
      </c>
    </row>
    <row r="761" spans="1:3" ht="15" x14ac:dyDescent="0.25">
      <c r="A761" s="15" t="s">
        <v>3138</v>
      </c>
      <c r="B761" t="str">
        <f t="shared" si="11"/>
        <v>FRAS1</v>
      </c>
      <c r="C761" t="str">
        <f>IF(B761="","",VLOOKUP(B761,'arf3'!$A$2:$A$801,1,FALSE))</f>
        <v>FRAS1</v>
      </c>
    </row>
    <row r="762" spans="1:3" ht="15" x14ac:dyDescent="0.25">
      <c r="A762" s="15" t="s">
        <v>3139</v>
      </c>
      <c r="B762" t="str">
        <f t="shared" si="11"/>
        <v/>
      </c>
      <c r="C762" t="str">
        <f>IF(B762="","",VLOOKUP(B762,'arf3'!$A$2:$A$801,1,FALSE))</f>
        <v/>
      </c>
    </row>
    <row r="763" spans="1:3" ht="15" x14ac:dyDescent="0.25">
      <c r="A763" s="15" t="s">
        <v>3140</v>
      </c>
      <c r="B763" t="str">
        <f t="shared" si="11"/>
        <v/>
      </c>
      <c r="C763" t="str">
        <f>IF(B763="","",VLOOKUP(B763,'arf3'!$A$2:$A$801,1,FALSE))</f>
        <v/>
      </c>
    </row>
    <row r="764" spans="1:3" ht="15" x14ac:dyDescent="0.25">
      <c r="A764" s="15" t="s">
        <v>3141</v>
      </c>
      <c r="B764" t="str">
        <f t="shared" si="11"/>
        <v>FREM2</v>
      </c>
      <c r="C764" t="str">
        <f>IF(B764="","",VLOOKUP(B764,'arf3'!$A$2:$A$801,1,FALSE))</f>
        <v>FREM2</v>
      </c>
    </row>
    <row r="765" spans="1:3" ht="15" x14ac:dyDescent="0.25">
      <c r="A765" s="15" t="s">
        <v>3142</v>
      </c>
      <c r="B765" t="str">
        <f t="shared" si="11"/>
        <v/>
      </c>
      <c r="C765" t="str">
        <f>IF(B765="","",VLOOKUP(B765,'arf3'!$A$2:$A$801,1,FALSE))</f>
        <v/>
      </c>
    </row>
    <row r="766" spans="1:3" ht="15" x14ac:dyDescent="0.25">
      <c r="A766" s="15" t="s">
        <v>3143</v>
      </c>
      <c r="B766" t="str">
        <f t="shared" si="11"/>
        <v/>
      </c>
      <c r="C766" t="str">
        <f>IF(B766="","",VLOOKUP(B766,'arf3'!$A$2:$A$801,1,FALSE))</f>
        <v/>
      </c>
    </row>
    <row r="767" spans="1:3" ht="15" x14ac:dyDescent="0.25">
      <c r="A767" s="15" t="s">
        <v>3144</v>
      </c>
      <c r="B767" t="str">
        <f t="shared" si="11"/>
        <v>FRMD7</v>
      </c>
      <c r="C767" t="str">
        <f>IF(B767="","",VLOOKUP(B767,'arf3'!$A$2:$A$801,1,FALSE))</f>
        <v>FRMD7</v>
      </c>
    </row>
    <row r="768" spans="1:3" ht="15" x14ac:dyDescent="0.25">
      <c r="A768" s="15" t="s">
        <v>3145</v>
      </c>
      <c r="B768" t="str">
        <f t="shared" si="11"/>
        <v/>
      </c>
      <c r="C768" t="str">
        <f>IF(B768="","",VLOOKUP(B768,'arf3'!$A$2:$A$801,1,FALSE))</f>
        <v/>
      </c>
    </row>
    <row r="769" spans="1:3" ht="15" x14ac:dyDescent="0.25">
      <c r="A769" s="15" t="s">
        <v>3146</v>
      </c>
      <c r="B769" t="str">
        <f t="shared" si="11"/>
        <v/>
      </c>
      <c r="C769" t="str">
        <f>IF(B769="","",VLOOKUP(B769,'arf3'!$A$2:$A$801,1,FALSE))</f>
        <v/>
      </c>
    </row>
    <row r="770" spans="1:3" ht="15" x14ac:dyDescent="0.25">
      <c r="A770" s="15" t="s">
        <v>3147</v>
      </c>
      <c r="B770" t="str">
        <f t="shared" ref="B770:B833" si="12">IF(RIGHT(A770,1)="a",LEFT(A770,LEN(A770)-6),"")</f>
        <v>FTO</v>
      </c>
      <c r="C770" t="str">
        <f>IF(B770="","",VLOOKUP(B770,'arf3'!$A$2:$A$801,1,FALSE))</f>
        <v>FTO</v>
      </c>
    </row>
    <row r="771" spans="1:3" ht="15" x14ac:dyDescent="0.25">
      <c r="A771" s="15" t="s">
        <v>3148</v>
      </c>
      <c r="B771" t="str">
        <f t="shared" si="12"/>
        <v/>
      </c>
      <c r="C771" t="str">
        <f>IF(B771="","",VLOOKUP(B771,'arf3'!$A$2:$A$801,1,FALSE))</f>
        <v/>
      </c>
    </row>
    <row r="772" spans="1:3" ht="15" x14ac:dyDescent="0.25">
      <c r="A772" s="15" t="s">
        <v>3149</v>
      </c>
      <c r="B772" t="str">
        <f t="shared" si="12"/>
        <v/>
      </c>
      <c r="C772" t="str">
        <f>IF(B772="","",VLOOKUP(B772,'arf3'!$A$2:$A$801,1,FALSE))</f>
        <v/>
      </c>
    </row>
    <row r="773" spans="1:3" ht="15" x14ac:dyDescent="0.25">
      <c r="A773" s="15" t="s">
        <v>3150</v>
      </c>
      <c r="B773" t="str">
        <f t="shared" si="12"/>
        <v>FTSJ1</v>
      </c>
      <c r="C773" t="str">
        <f>IF(B773="","",VLOOKUP(B773,'arf3'!$A$2:$A$801,1,FALSE))</f>
        <v>FTSJ1</v>
      </c>
    </row>
    <row r="774" spans="1:3" ht="15" x14ac:dyDescent="0.25">
      <c r="A774" s="15" t="s">
        <v>3151</v>
      </c>
      <c r="B774" t="str">
        <f t="shared" si="12"/>
        <v/>
      </c>
      <c r="C774" t="str">
        <f>IF(B774="","",VLOOKUP(B774,'arf3'!$A$2:$A$801,1,FALSE))</f>
        <v/>
      </c>
    </row>
    <row r="775" spans="1:3" ht="15" x14ac:dyDescent="0.25">
      <c r="A775" s="15" t="s">
        <v>3152</v>
      </c>
      <c r="B775" t="str">
        <f t="shared" si="12"/>
        <v/>
      </c>
      <c r="C775" t="str">
        <f>IF(B775="","",VLOOKUP(B775,'arf3'!$A$2:$A$801,1,FALSE))</f>
        <v/>
      </c>
    </row>
    <row r="776" spans="1:3" ht="15" x14ac:dyDescent="0.25">
      <c r="A776" s="15" t="s">
        <v>3153</v>
      </c>
      <c r="B776" t="str">
        <f t="shared" si="12"/>
        <v>FUCA1</v>
      </c>
      <c r="C776" t="str">
        <f>IF(B776="","",VLOOKUP(B776,'arf3'!$A$2:$A$801,1,FALSE))</f>
        <v>FUCA1</v>
      </c>
    </row>
    <row r="777" spans="1:3" ht="15" x14ac:dyDescent="0.25">
      <c r="A777" s="15" t="s">
        <v>3154</v>
      </c>
      <c r="B777" t="str">
        <f t="shared" si="12"/>
        <v/>
      </c>
      <c r="C777" t="str">
        <f>IF(B777="","",VLOOKUP(B777,'arf3'!$A$2:$A$801,1,FALSE))</f>
        <v/>
      </c>
    </row>
    <row r="778" spans="1:3" ht="15" x14ac:dyDescent="0.25">
      <c r="A778" s="15" t="s">
        <v>3155</v>
      </c>
      <c r="B778" t="str">
        <f t="shared" si="12"/>
        <v/>
      </c>
      <c r="C778" t="str">
        <f>IF(B778="","",VLOOKUP(B778,'arf3'!$A$2:$A$801,1,FALSE))</f>
        <v/>
      </c>
    </row>
    <row r="779" spans="1:3" ht="15" x14ac:dyDescent="0.25">
      <c r="A779" s="15" t="s">
        <v>3156</v>
      </c>
      <c r="B779" t="str">
        <f t="shared" si="12"/>
        <v>GABRA1</v>
      </c>
      <c r="C779" t="str">
        <f>IF(B779="","",VLOOKUP(B779,'arf3'!$A$2:$A$801,1,FALSE))</f>
        <v>GABRA1</v>
      </c>
    </row>
    <row r="780" spans="1:3" ht="15" x14ac:dyDescent="0.25">
      <c r="A780" s="15" t="s">
        <v>3157</v>
      </c>
      <c r="B780" t="str">
        <f t="shared" si="12"/>
        <v/>
      </c>
      <c r="C780" t="str">
        <f>IF(B780="","",VLOOKUP(B780,'arf3'!$A$2:$A$801,1,FALSE))</f>
        <v/>
      </c>
    </row>
    <row r="781" spans="1:3" ht="15" x14ac:dyDescent="0.25">
      <c r="A781" s="15" t="s">
        <v>3158</v>
      </c>
      <c r="B781" t="str">
        <f t="shared" si="12"/>
        <v/>
      </c>
      <c r="C781" t="str">
        <f>IF(B781="","",VLOOKUP(B781,'arf3'!$A$2:$A$801,1,FALSE))</f>
        <v/>
      </c>
    </row>
    <row r="782" spans="1:3" ht="15" x14ac:dyDescent="0.25">
      <c r="A782" s="15" t="s">
        <v>3159</v>
      </c>
      <c r="B782" t="str">
        <f t="shared" si="12"/>
        <v>GABRB3</v>
      </c>
      <c r="C782" t="str">
        <f>IF(B782="","",VLOOKUP(B782,'arf3'!$A$2:$A$801,1,FALSE))</f>
        <v>GABRB3</v>
      </c>
    </row>
    <row r="783" spans="1:3" ht="15" x14ac:dyDescent="0.25">
      <c r="A783" s="15" t="s">
        <v>3160</v>
      </c>
      <c r="B783" t="str">
        <f t="shared" si="12"/>
        <v/>
      </c>
      <c r="C783" t="str">
        <f>IF(B783="","",VLOOKUP(B783,'arf3'!$A$2:$A$801,1,FALSE))</f>
        <v/>
      </c>
    </row>
    <row r="784" spans="1:3" ht="15" x14ac:dyDescent="0.25">
      <c r="A784" s="15" t="s">
        <v>3161</v>
      </c>
      <c r="B784" t="str">
        <f t="shared" si="12"/>
        <v/>
      </c>
      <c r="C784" t="str">
        <f>IF(B784="","",VLOOKUP(B784,'arf3'!$A$2:$A$801,1,FALSE))</f>
        <v/>
      </c>
    </row>
    <row r="785" spans="1:3" ht="15" x14ac:dyDescent="0.25">
      <c r="A785" s="15" t="s">
        <v>3162</v>
      </c>
      <c r="B785" t="str">
        <f t="shared" si="12"/>
        <v>GAD1</v>
      </c>
      <c r="C785" t="str">
        <f>IF(B785="","",VLOOKUP(B785,'arf3'!$A$2:$A$801,1,FALSE))</f>
        <v>GAD1</v>
      </c>
    </row>
    <row r="786" spans="1:3" ht="15" x14ac:dyDescent="0.25">
      <c r="A786" s="15" t="s">
        <v>3163</v>
      </c>
      <c r="B786" t="str">
        <f t="shared" si="12"/>
        <v/>
      </c>
      <c r="C786" t="str">
        <f>IF(B786="","",VLOOKUP(B786,'arf3'!$A$2:$A$801,1,FALSE))</f>
        <v/>
      </c>
    </row>
    <row r="787" spans="1:3" ht="15" x14ac:dyDescent="0.25">
      <c r="A787" s="15" t="s">
        <v>3164</v>
      </c>
      <c r="B787" t="str">
        <f t="shared" si="12"/>
        <v/>
      </c>
      <c r="C787" t="str">
        <f>IF(B787="","",VLOOKUP(B787,'arf3'!$A$2:$A$801,1,FALSE))</f>
        <v/>
      </c>
    </row>
    <row r="788" spans="1:3" ht="15" x14ac:dyDescent="0.25">
      <c r="A788" s="15" t="s">
        <v>3165</v>
      </c>
      <c r="B788" t="str">
        <f t="shared" si="12"/>
        <v>GALE</v>
      </c>
      <c r="C788" t="str">
        <f>IF(B788="","",VLOOKUP(B788,'arf3'!$A$2:$A$801,1,FALSE))</f>
        <v>GALE</v>
      </c>
    </row>
    <row r="789" spans="1:3" ht="15" x14ac:dyDescent="0.25">
      <c r="A789" s="15" t="s">
        <v>3166</v>
      </c>
      <c r="B789" t="str">
        <f t="shared" si="12"/>
        <v/>
      </c>
      <c r="C789" t="str">
        <f>IF(B789="","",VLOOKUP(B789,'arf3'!$A$2:$A$801,1,FALSE))</f>
        <v/>
      </c>
    </row>
    <row r="790" spans="1:3" ht="15" x14ac:dyDescent="0.25">
      <c r="A790" s="15" t="s">
        <v>3167</v>
      </c>
      <c r="B790" t="str">
        <f t="shared" si="12"/>
        <v/>
      </c>
      <c r="C790" t="str">
        <f>IF(B790="","",VLOOKUP(B790,'arf3'!$A$2:$A$801,1,FALSE))</f>
        <v/>
      </c>
    </row>
    <row r="791" spans="1:3" ht="15" x14ac:dyDescent="0.25">
      <c r="A791" s="15" t="s">
        <v>3168</v>
      </c>
      <c r="B791" t="str">
        <f t="shared" si="12"/>
        <v>GALT</v>
      </c>
      <c r="C791" t="str">
        <f>IF(B791="","",VLOOKUP(B791,'arf3'!$A$2:$A$801,1,FALSE))</f>
        <v>GALT</v>
      </c>
    </row>
    <row r="792" spans="1:3" ht="15" x14ac:dyDescent="0.25">
      <c r="A792" s="15" t="s">
        <v>3169</v>
      </c>
      <c r="B792" t="str">
        <f t="shared" si="12"/>
        <v/>
      </c>
      <c r="C792" t="str">
        <f>IF(B792="","",VLOOKUP(B792,'arf3'!$A$2:$A$801,1,FALSE))</f>
        <v/>
      </c>
    </row>
    <row r="793" spans="1:3" ht="15" x14ac:dyDescent="0.25">
      <c r="A793" s="15" t="s">
        <v>3170</v>
      </c>
      <c r="B793" t="str">
        <f t="shared" si="12"/>
        <v/>
      </c>
      <c r="C793" t="str">
        <f>IF(B793="","",VLOOKUP(B793,'arf3'!$A$2:$A$801,1,FALSE))</f>
        <v/>
      </c>
    </row>
    <row r="794" spans="1:3" ht="15" x14ac:dyDescent="0.25">
      <c r="A794" s="15" t="s">
        <v>3171</v>
      </c>
      <c r="B794" t="str">
        <f t="shared" si="12"/>
        <v>GAMT</v>
      </c>
      <c r="C794" t="str">
        <f>IF(B794="","",VLOOKUP(B794,'arf3'!$A$2:$A$801,1,FALSE))</f>
        <v>GAMT</v>
      </c>
    </row>
    <row r="795" spans="1:3" ht="15" x14ac:dyDescent="0.25">
      <c r="A795" s="15" t="s">
        <v>3172</v>
      </c>
      <c r="B795" t="str">
        <f t="shared" si="12"/>
        <v/>
      </c>
      <c r="C795" t="str">
        <f>IF(B795="","",VLOOKUP(B795,'arf3'!$A$2:$A$801,1,FALSE))</f>
        <v/>
      </c>
    </row>
    <row r="796" spans="1:3" ht="15" x14ac:dyDescent="0.25">
      <c r="A796" s="15" t="s">
        <v>3173</v>
      </c>
      <c r="B796" t="str">
        <f t="shared" si="12"/>
        <v/>
      </c>
      <c r="C796" t="str">
        <f>IF(B796="","",VLOOKUP(B796,'arf3'!$A$2:$A$801,1,FALSE))</f>
        <v/>
      </c>
    </row>
    <row r="797" spans="1:3" ht="15" x14ac:dyDescent="0.25">
      <c r="A797" s="15" t="s">
        <v>3174</v>
      </c>
      <c r="B797" t="str">
        <f t="shared" si="12"/>
        <v>GATAD2B</v>
      </c>
      <c r="C797" t="str">
        <f>IF(B797="","",VLOOKUP(B797,'arf3'!$A$2:$A$801,1,FALSE))</f>
        <v>GATAD2B</v>
      </c>
    </row>
    <row r="798" spans="1:3" ht="15" x14ac:dyDescent="0.25">
      <c r="A798" s="15" t="s">
        <v>3175</v>
      </c>
      <c r="B798" t="str">
        <f t="shared" si="12"/>
        <v/>
      </c>
      <c r="C798" t="str">
        <f>IF(B798="","",VLOOKUP(B798,'arf3'!$A$2:$A$801,1,FALSE))</f>
        <v/>
      </c>
    </row>
    <row r="799" spans="1:3" ht="15" x14ac:dyDescent="0.25">
      <c r="A799" s="15" t="s">
        <v>3176</v>
      </c>
      <c r="B799" t="str">
        <f t="shared" si="12"/>
        <v/>
      </c>
      <c r="C799" t="str">
        <f>IF(B799="","",VLOOKUP(B799,'arf3'!$A$2:$A$801,1,FALSE))</f>
        <v/>
      </c>
    </row>
    <row r="800" spans="1:3" ht="15" x14ac:dyDescent="0.25">
      <c r="A800" s="15" t="s">
        <v>3177</v>
      </c>
      <c r="B800" t="str">
        <f t="shared" si="12"/>
        <v>GATM</v>
      </c>
      <c r="C800" t="str">
        <f>IF(B800="","",VLOOKUP(B800,'arf3'!$A$2:$A$801,1,FALSE))</f>
        <v>GATM</v>
      </c>
    </row>
    <row r="801" spans="1:3" ht="15" x14ac:dyDescent="0.25">
      <c r="A801" s="15" t="s">
        <v>3178</v>
      </c>
      <c r="B801" t="str">
        <f t="shared" si="12"/>
        <v/>
      </c>
      <c r="C801" t="str">
        <f>IF(B801="","",VLOOKUP(B801,'arf3'!$A$2:$A$801,1,FALSE))</f>
        <v/>
      </c>
    </row>
    <row r="802" spans="1:3" ht="15" x14ac:dyDescent="0.25">
      <c r="A802" s="15" t="s">
        <v>3179</v>
      </c>
      <c r="B802" t="str">
        <f t="shared" si="12"/>
        <v/>
      </c>
      <c r="C802" t="str">
        <f>IF(B802="","",VLOOKUP(B802,'arf3'!$A$2:$A$801,1,FALSE))</f>
        <v/>
      </c>
    </row>
    <row r="803" spans="1:3" ht="15" x14ac:dyDescent="0.25">
      <c r="A803" s="15" t="s">
        <v>3180</v>
      </c>
      <c r="B803" t="str">
        <f t="shared" si="12"/>
        <v>GCH1</v>
      </c>
      <c r="C803" t="str">
        <f>IF(B803="","",VLOOKUP(B803,'arf3'!$A$2:$A$801,1,FALSE))</f>
        <v>GCH1</v>
      </c>
    </row>
    <row r="804" spans="1:3" ht="15" x14ac:dyDescent="0.25">
      <c r="A804" s="15" t="s">
        <v>3181</v>
      </c>
      <c r="B804" t="str">
        <f t="shared" si="12"/>
        <v/>
      </c>
      <c r="C804" t="str">
        <f>IF(B804="","",VLOOKUP(B804,'arf3'!$A$2:$A$801,1,FALSE))</f>
        <v/>
      </c>
    </row>
    <row r="805" spans="1:3" ht="15" x14ac:dyDescent="0.25">
      <c r="A805" s="15" t="s">
        <v>3182</v>
      </c>
      <c r="B805" t="str">
        <f t="shared" si="12"/>
        <v/>
      </c>
      <c r="C805" t="str">
        <f>IF(B805="","",VLOOKUP(B805,'arf3'!$A$2:$A$801,1,FALSE))</f>
        <v/>
      </c>
    </row>
    <row r="806" spans="1:3" ht="15" x14ac:dyDescent="0.25">
      <c r="A806" s="15" t="s">
        <v>3183</v>
      </c>
      <c r="B806" t="str">
        <f t="shared" si="12"/>
        <v>GCSH</v>
      </c>
      <c r="C806" t="str">
        <f>IF(B806="","",VLOOKUP(B806,'arf3'!$A$2:$A$801,1,FALSE))</f>
        <v>GCSH</v>
      </c>
    </row>
    <row r="807" spans="1:3" ht="15" x14ac:dyDescent="0.25">
      <c r="A807" s="15" t="s">
        <v>3184</v>
      </c>
      <c r="B807" t="str">
        <f t="shared" si="12"/>
        <v/>
      </c>
      <c r="C807" t="str">
        <f>IF(B807="","",VLOOKUP(B807,'arf3'!$A$2:$A$801,1,FALSE))</f>
        <v/>
      </c>
    </row>
    <row r="808" spans="1:3" ht="15" x14ac:dyDescent="0.25">
      <c r="A808" s="15" t="s">
        <v>3185</v>
      </c>
      <c r="B808" t="str">
        <f t="shared" si="12"/>
        <v/>
      </c>
      <c r="C808" t="str">
        <f>IF(B808="","",VLOOKUP(B808,'arf3'!$A$2:$A$801,1,FALSE))</f>
        <v/>
      </c>
    </row>
    <row r="809" spans="1:3" ht="15" x14ac:dyDescent="0.25">
      <c r="A809" s="15" t="s">
        <v>3186</v>
      </c>
      <c r="B809" t="str">
        <f t="shared" si="12"/>
        <v>GDI1</v>
      </c>
      <c r="C809" t="str">
        <f>IF(B809="","",VLOOKUP(B809,'arf3'!$A$2:$A$801,1,FALSE))</f>
        <v>GDI1</v>
      </c>
    </row>
    <row r="810" spans="1:3" ht="15" x14ac:dyDescent="0.25">
      <c r="A810" s="15" t="s">
        <v>3187</v>
      </c>
      <c r="B810" t="str">
        <f t="shared" si="12"/>
        <v/>
      </c>
      <c r="C810" t="str">
        <f>IF(B810="","",VLOOKUP(B810,'arf3'!$A$2:$A$801,1,FALSE))</f>
        <v/>
      </c>
    </row>
    <row r="811" spans="1:3" ht="15" x14ac:dyDescent="0.25">
      <c r="A811" s="15" t="s">
        <v>3188</v>
      </c>
      <c r="B811" t="str">
        <f t="shared" si="12"/>
        <v/>
      </c>
      <c r="C811" t="str">
        <f>IF(B811="","",VLOOKUP(B811,'arf3'!$A$2:$A$801,1,FALSE))</f>
        <v/>
      </c>
    </row>
    <row r="812" spans="1:3" ht="15" x14ac:dyDescent="0.25">
      <c r="A812" s="15" t="s">
        <v>3189</v>
      </c>
      <c r="B812" t="str">
        <f t="shared" si="12"/>
        <v>GFAP</v>
      </c>
      <c r="C812" t="str">
        <f>IF(B812="","",VLOOKUP(B812,'arf3'!$A$2:$A$801,1,FALSE))</f>
        <v>GFAP</v>
      </c>
    </row>
    <row r="813" spans="1:3" ht="15" x14ac:dyDescent="0.25">
      <c r="A813" s="15" t="s">
        <v>3190</v>
      </c>
      <c r="B813" t="str">
        <f t="shared" si="12"/>
        <v/>
      </c>
      <c r="C813" t="str">
        <f>IF(B813="","",VLOOKUP(B813,'arf3'!$A$2:$A$801,1,FALSE))</f>
        <v/>
      </c>
    </row>
    <row r="814" spans="1:3" ht="15" x14ac:dyDescent="0.25">
      <c r="A814" s="15" t="s">
        <v>3191</v>
      </c>
      <c r="B814" t="str">
        <f t="shared" si="12"/>
        <v/>
      </c>
      <c r="C814" t="str">
        <f>IF(B814="","",VLOOKUP(B814,'arf3'!$A$2:$A$801,1,FALSE))</f>
        <v/>
      </c>
    </row>
    <row r="815" spans="1:3" ht="15" x14ac:dyDescent="0.25">
      <c r="A815" s="15" t="s">
        <v>3192</v>
      </c>
      <c r="B815" t="str">
        <f t="shared" si="12"/>
        <v>GJC2</v>
      </c>
      <c r="C815" t="str">
        <f>IF(B815="","",VLOOKUP(B815,'arf3'!$A$2:$A$801,1,FALSE))</f>
        <v>GJC2</v>
      </c>
    </row>
    <row r="816" spans="1:3" ht="15" x14ac:dyDescent="0.25">
      <c r="A816" s="15" t="s">
        <v>3193</v>
      </c>
      <c r="B816" t="str">
        <f t="shared" si="12"/>
        <v/>
      </c>
      <c r="C816" t="str">
        <f>IF(B816="","",VLOOKUP(B816,'arf3'!$A$2:$A$801,1,FALSE))</f>
        <v/>
      </c>
    </row>
    <row r="817" spans="1:3" ht="15" x14ac:dyDescent="0.25">
      <c r="A817" s="15" t="s">
        <v>3194</v>
      </c>
      <c r="B817" t="str">
        <f t="shared" si="12"/>
        <v/>
      </c>
      <c r="C817" t="str">
        <f>IF(B817="","",VLOOKUP(B817,'arf3'!$A$2:$A$801,1,FALSE))</f>
        <v/>
      </c>
    </row>
    <row r="818" spans="1:3" ht="15" x14ac:dyDescent="0.25">
      <c r="A818" s="15" t="s">
        <v>3195</v>
      </c>
      <c r="B818" t="str">
        <f t="shared" si="12"/>
        <v>GK</v>
      </c>
      <c r="C818" t="str">
        <f>IF(B818="","",VLOOKUP(B818,'arf3'!$A$2:$A$801,1,FALSE))</f>
        <v>GK</v>
      </c>
    </row>
    <row r="819" spans="1:3" ht="15" x14ac:dyDescent="0.25">
      <c r="A819" s="15" t="s">
        <v>3196</v>
      </c>
      <c r="B819" t="str">
        <f t="shared" si="12"/>
        <v/>
      </c>
      <c r="C819" t="str">
        <f>IF(B819="","",VLOOKUP(B819,'arf3'!$A$2:$A$801,1,FALSE))</f>
        <v/>
      </c>
    </row>
    <row r="820" spans="1:3" ht="15" x14ac:dyDescent="0.25">
      <c r="A820" s="15" t="s">
        <v>3197</v>
      </c>
      <c r="B820" t="str">
        <f t="shared" si="12"/>
        <v/>
      </c>
      <c r="C820" t="str">
        <f>IF(B820="","",VLOOKUP(B820,'arf3'!$A$2:$A$801,1,FALSE))</f>
        <v/>
      </c>
    </row>
    <row r="821" spans="1:3" ht="15" x14ac:dyDescent="0.25">
      <c r="A821" s="15" t="s">
        <v>3198</v>
      </c>
      <c r="B821" t="str">
        <f t="shared" si="12"/>
        <v>GLB1</v>
      </c>
      <c r="C821" t="str">
        <f>IF(B821="","",VLOOKUP(B821,'arf3'!$A$2:$A$801,1,FALSE))</f>
        <v>GLB1</v>
      </c>
    </row>
    <row r="822" spans="1:3" ht="15" x14ac:dyDescent="0.25">
      <c r="A822" s="15" t="s">
        <v>3199</v>
      </c>
      <c r="B822" t="str">
        <f t="shared" si="12"/>
        <v/>
      </c>
      <c r="C822" t="str">
        <f>IF(B822="","",VLOOKUP(B822,'arf3'!$A$2:$A$801,1,FALSE))</f>
        <v/>
      </c>
    </row>
    <row r="823" spans="1:3" ht="15" x14ac:dyDescent="0.25">
      <c r="A823" s="15" t="s">
        <v>3200</v>
      </c>
      <c r="B823" t="str">
        <f t="shared" si="12"/>
        <v/>
      </c>
      <c r="C823" t="str">
        <f>IF(B823="","",VLOOKUP(B823,'arf3'!$A$2:$A$801,1,FALSE))</f>
        <v/>
      </c>
    </row>
    <row r="824" spans="1:3" ht="15" x14ac:dyDescent="0.25">
      <c r="A824" s="15" t="s">
        <v>3201</v>
      </c>
      <c r="B824" t="str">
        <f t="shared" si="12"/>
        <v>GLDC</v>
      </c>
      <c r="C824" t="str">
        <f>IF(B824="","",VLOOKUP(B824,'arf3'!$A$2:$A$801,1,FALSE))</f>
        <v>GLDC</v>
      </c>
    </row>
    <row r="825" spans="1:3" ht="15" x14ac:dyDescent="0.25">
      <c r="A825" s="15" t="s">
        <v>3202</v>
      </c>
      <c r="B825" t="str">
        <f t="shared" si="12"/>
        <v/>
      </c>
      <c r="C825" t="str">
        <f>IF(B825="","",VLOOKUP(B825,'arf3'!$A$2:$A$801,1,FALSE))</f>
        <v/>
      </c>
    </row>
    <row r="826" spans="1:3" ht="15" x14ac:dyDescent="0.25">
      <c r="A826" s="15" t="s">
        <v>3203</v>
      </c>
      <c r="B826" t="str">
        <f t="shared" si="12"/>
        <v/>
      </c>
      <c r="C826" t="str">
        <f>IF(B826="","",VLOOKUP(B826,'arf3'!$A$2:$A$801,1,FALSE))</f>
        <v/>
      </c>
    </row>
    <row r="827" spans="1:3" ht="15" x14ac:dyDescent="0.25">
      <c r="A827" s="15" t="s">
        <v>3204</v>
      </c>
      <c r="B827" t="str">
        <f t="shared" si="12"/>
        <v>GLI2</v>
      </c>
      <c r="C827" t="str">
        <f>IF(B827="","",VLOOKUP(B827,'arf3'!$A$2:$A$801,1,FALSE))</f>
        <v>GLI2</v>
      </c>
    </row>
    <row r="828" spans="1:3" ht="15" x14ac:dyDescent="0.25">
      <c r="A828" s="15" t="s">
        <v>3205</v>
      </c>
      <c r="B828" t="str">
        <f t="shared" si="12"/>
        <v/>
      </c>
      <c r="C828" t="str">
        <f>IF(B828="","",VLOOKUP(B828,'arf3'!$A$2:$A$801,1,FALSE))</f>
        <v/>
      </c>
    </row>
    <row r="829" spans="1:3" ht="15" x14ac:dyDescent="0.25">
      <c r="A829" s="15" t="s">
        <v>3206</v>
      </c>
      <c r="B829" t="str">
        <f t="shared" si="12"/>
        <v/>
      </c>
      <c r="C829" t="str">
        <f>IF(B829="","",VLOOKUP(B829,'arf3'!$A$2:$A$801,1,FALSE))</f>
        <v/>
      </c>
    </row>
    <row r="830" spans="1:3" ht="15" x14ac:dyDescent="0.25">
      <c r="A830" s="15" t="s">
        <v>3207</v>
      </c>
      <c r="B830" t="str">
        <f t="shared" si="12"/>
        <v>GLI3</v>
      </c>
      <c r="C830" t="str">
        <f>IF(B830="","",VLOOKUP(B830,'arf3'!$A$2:$A$801,1,FALSE))</f>
        <v>GLI3</v>
      </c>
    </row>
    <row r="831" spans="1:3" ht="15" x14ac:dyDescent="0.25">
      <c r="A831" s="15" t="s">
        <v>3208</v>
      </c>
      <c r="B831" t="str">
        <f t="shared" si="12"/>
        <v/>
      </c>
      <c r="C831" t="str">
        <f>IF(B831="","",VLOOKUP(B831,'arf3'!$A$2:$A$801,1,FALSE))</f>
        <v/>
      </c>
    </row>
    <row r="832" spans="1:3" ht="15" x14ac:dyDescent="0.25">
      <c r="A832" s="15" t="s">
        <v>3209</v>
      </c>
      <c r="B832" t="str">
        <f t="shared" si="12"/>
        <v/>
      </c>
      <c r="C832" t="str">
        <f>IF(B832="","",VLOOKUP(B832,'arf3'!$A$2:$A$801,1,FALSE))</f>
        <v/>
      </c>
    </row>
    <row r="833" spans="1:3" ht="15" x14ac:dyDescent="0.25">
      <c r="A833" s="15" t="s">
        <v>3210</v>
      </c>
      <c r="B833" t="str">
        <f t="shared" si="12"/>
        <v>GM2A</v>
      </c>
      <c r="C833" t="str">
        <f>IF(B833="","",VLOOKUP(B833,'arf3'!$A$2:$A$801,1,FALSE))</f>
        <v>GM2A</v>
      </c>
    </row>
    <row r="834" spans="1:3" ht="15" x14ac:dyDescent="0.25">
      <c r="A834" s="15" t="s">
        <v>3211</v>
      </c>
      <c r="B834" t="str">
        <f t="shared" ref="B834:B897" si="13">IF(RIGHT(A834,1)="a",LEFT(A834,LEN(A834)-6),"")</f>
        <v/>
      </c>
      <c r="C834" t="str">
        <f>IF(B834="","",VLOOKUP(B834,'arf3'!$A$2:$A$801,1,FALSE))</f>
        <v/>
      </c>
    </row>
    <row r="835" spans="1:3" ht="15" x14ac:dyDescent="0.25">
      <c r="A835" s="15" t="s">
        <v>3212</v>
      </c>
      <c r="B835" t="str">
        <f t="shared" si="13"/>
        <v/>
      </c>
      <c r="C835" t="str">
        <f>IF(B835="","",VLOOKUP(B835,'arf3'!$A$2:$A$801,1,FALSE))</f>
        <v/>
      </c>
    </row>
    <row r="836" spans="1:3" ht="15" x14ac:dyDescent="0.25">
      <c r="A836" s="15" t="s">
        <v>3213</v>
      </c>
      <c r="B836" t="str">
        <f t="shared" si="13"/>
        <v>GMNN</v>
      </c>
      <c r="C836" t="str">
        <f>IF(B836="","",VLOOKUP(B836,'arf3'!$A$2:$A$801,1,FALSE))</f>
        <v>GMNN</v>
      </c>
    </row>
    <row r="837" spans="1:3" ht="15" x14ac:dyDescent="0.25">
      <c r="A837" s="15" t="s">
        <v>3214</v>
      </c>
      <c r="B837" t="str">
        <f t="shared" si="13"/>
        <v/>
      </c>
      <c r="C837" t="str">
        <f>IF(B837="","",VLOOKUP(B837,'arf3'!$A$2:$A$801,1,FALSE))</f>
        <v/>
      </c>
    </row>
    <row r="838" spans="1:3" ht="15" x14ac:dyDescent="0.25">
      <c r="A838" s="15" t="s">
        <v>3215</v>
      </c>
      <c r="B838" t="str">
        <f t="shared" si="13"/>
        <v/>
      </c>
      <c r="C838" t="str">
        <f>IF(B838="","",VLOOKUP(B838,'arf3'!$A$2:$A$801,1,FALSE))</f>
        <v/>
      </c>
    </row>
    <row r="839" spans="1:3" ht="15" x14ac:dyDescent="0.25">
      <c r="A839" s="15" t="s">
        <v>3216</v>
      </c>
      <c r="B839" t="str">
        <f t="shared" si="13"/>
        <v>GMPPA</v>
      </c>
      <c r="C839" t="str">
        <f>IF(B839="","",VLOOKUP(B839,'arf3'!$A$2:$A$801,1,FALSE))</f>
        <v>GMPPA</v>
      </c>
    </row>
    <row r="840" spans="1:3" ht="15" x14ac:dyDescent="0.25">
      <c r="A840" s="15" t="s">
        <v>3217</v>
      </c>
      <c r="B840" t="str">
        <f t="shared" si="13"/>
        <v/>
      </c>
      <c r="C840" t="str">
        <f>IF(B840="","",VLOOKUP(B840,'arf3'!$A$2:$A$801,1,FALSE))</f>
        <v/>
      </c>
    </row>
    <row r="841" spans="1:3" ht="15" x14ac:dyDescent="0.25">
      <c r="A841" s="15" t="s">
        <v>3218</v>
      </c>
      <c r="B841" t="str">
        <f t="shared" si="13"/>
        <v/>
      </c>
      <c r="C841" t="str">
        <f>IF(B841="","",VLOOKUP(B841,'arf3'!$A$2:$A$801,1,FALSE))</f>
        <v/>
      </c>
    </row>
    <row r="842" spans="1:3" ht="15" x14ac:dyDescent="0.25">
      <c r="A842" s="15" t="s">
        <v>3219</v>
      </c>
      <c r="B842" t="str">
        <f t="shared" si="13"/>
        <v>GMPPB</v>
      </c>
      <c r="C842" t="str">
        <f>IF(B842="","",VLOOKUP(B842,'arf3'!$A$2:$A$801,1,FALSE))</f>
        <v>GMPPB</v>
      </c>
    </row>
    <row r="843" spans="1:3" ht="15" x14ac:dyDescent="0.25">
      <c r="A843" s="15" t="s">
        <v>3220</v>
      </c>
      <c r="B843" t="str">
        <f t="shared" si="13"/>
        <v/>
      </c>
      <c r="C843" t="str">
        <f>IF(B843="","",VLOOKUP(B843,'arf3'!$A$2:$A$801,1,FALSE))</f>
        <v/>
      </c>
    </row>
    <row r="844" spans="1:3" ht="15" x14ac:dyDescent="0.25">
      <c r="A844" s="15" t="s">
        <v>3221</v>
      </c>
      <c r="B844" t="str">
        <f t="shared" si="13"/>
        <v/>
      </c>
      <c r="C844" t="str">
        <f>IF(B844="","",VLOOKUP(B844,'arf3'!$A$2:$A$801,1,FALSE))</f>
        <v/>
      </c>
    </row>
    <row r="845" spans="1:3" ht="15" x14ac:dyDescent="0.25">
      <c r="A845" s="15" t="s">
        <v>3222</v>
      </c>
      <c r="B845" t="str">
        <f t="shared" si="13"/>
        <v>GNAI3</v>
      </c>
      <c r="C845" t="str">
        <f>IF(B845="","",VLOOKUP(B845,'arf3'!$A$2:$A$801,1,FALSE))</f>
        <v>GNAI3</v>
      </c>
    </row>
    <row r="846" spans="1:3" ht="15" x14ac:dyDescent="0.25">
      <c r="A846" s="15" t="s">
        <v>3223</v>
      </c>
      <c r="B846" t="str">
        <f t="shared" si="13"/>
        <v/>
      </c>
      <c r="C846" t="str">
        <f>IF(B846="","",VLOOKUP(B846,'arf3'!$A$2:$A$801,1,FALSE))</f>
        <v/>
      </c>
    </row>
    <row r="847" spans="1:3" ht="15" x14ac:dyDescent="0.25">
      <c r="A847" s="15" t="s">
        <v>3224</v>
      </c>
      <c r="B847" t="str">
        <f t="shared" si="13"/>
        <v/>
      </c>
      <c r="C847" t="str">
        <f>IF(B847="","",VLOOKUP(B847,'arf3'!$A$2:$A$801,1,FALSE))</f>
        <v/>
      </c>
    </row>
    <row r="848" spans="1:3" ht="15" x14ac:dyDescent="0.25">
      <c r="A848" s="15" t="s">
        <v>3225</v>
      </c>
      <c r="B848" t="str">
        <f t="shared" si="13"/>
        <v>GNAO1</v>
      </c>
      <c r="C848" t="str">
        <f>IF(B848="","",VLOOKUP(B848,'arf3'!$A$2:$A$801,1,FALSE))</f>
        <v>GNAO1</v>
      </c>
    </row>
    <row r="849" spans="1:3" ht="15" x14ac:dyDescent="0.25">
      <c r="A849" s="15" t="s">
        <v>3226</v>
      </c>
      <c r="B849" t="str">
        <f t="shared" si="13"/>
        <v/>
      </c>
      <c r="C849" t="str">
        <f>IF(B849="","",VLOOKUP(B849,'arf3'!$A$2:$A$801,1,FALSE))</f>
        <v/>
      </c>
    </row>
    <row r="850" spans="1:3" ht="15" x14ac:dyDescent="0.25">
      <c r="A850" s="15" t="s">
        <v>3227</v>
      </c>
      <c r="B850" t="str">
        <f t="shared" si="13"/>
        <v/>
      </c>
      <c r="C850" t="str">
        <f>IF(B850="","",VLOOKUP(B850,'arf3'!$A$2:$A$801,1,FALSE))</f>
        <v/>
      </c>
    </row>
    <row r="851" spans="1:3" ht="15" x14ac:dyDescent="0.25">
      <c r="A851" s="15" t="s">
        <v>3228</v>
      </c>
      <c r="B851" t="str">
        <f t="shared" si="13"/>
        <v>GNPAT</v>
      </c>
      <c r="C851" t="str">
        <f>IF(B851="","",VLOOKUP(B851,'arf3'!$A$2:$A$801,1,FALSE))</f>
        <v>GNPAT</v>
      </c>
    </row>
    <row r="852" spans="1:3" ht="15" x14ac:dyDescent="0.25">
      <c r="A852" s="15" t="s">
        <v>3229</v>
      </c>
      <c r="B852" t="str">
        <f t="shared" si="13"/>
        <v/>
      </c>
      <c r="C852" t="str">
        <f>IF(B852="","",VLOOKUP(B852,'arf3'!$A$2:$A$801,1,FALSE))</f>
        <v/>
      </c>
    </row>
    <row r="853" spans="1:3" ht="15" x14ac:dyDescent="0.25">
      <c r="A853" s="15" t="s">
        <v>3230</v>
      </c>
      <c r="B853" t="str">
        <f t="shared" si="13"/>
        <v/>
      </c>
      <c r="C853" t="str">
        <f>IF(B853="","",VLOOKUP(B853,'arf3'!$A$2:$A$801,1,FALSE))</f>
        <v/>
      </c>
    </row>
    <row r="854" spans="1:3" ht="15" x14ac:dyDescent="0.25">
      <c r="A854" s="15" t="s">
        <v>3231</v>
      </c>
      <c r="B854" t="str">
        <f t="shared" si="13"/>
        <v>GNS</v>
      </c>
      <c r="C854" t="str">
        <f>IF(B854="","",VLOOKUP(B854,'arf3'!$A$2:$A$801,1,FALSE))</f>
        <v>GNS</v>
      </c>
    </row>
    <row r="855" spans="1:3" ht="15" x14ac:dyDescent="0.25">
      <c r="A855" s="15" t="s">
        <v>3232</v>
      </c>
      <c r="B855" t="str">
        <f t="shared" si="13"/>
        <v/>
      </c>
      <c r="C855" t="str">
        <f>IF(B855="","",VLOOKUP(B855,'arf3'!$A$2:$A$801,1,FALSE))</f>
        <v/>
      </c>
    </row>
    <row r="856" spans="1:3" ht="15" x14ac:dyDescent="0.25">
      <c r="A856" s="15" t="s">
        <v>3233</v>
      </c>
      <c r="B856" t="str">
        <f t="shared" si="13"/>
        <v/>
      </c>
      <c r="C856" t="str">
        <f>IF(B856="","",VLOOKUP(B856,'arf3'!$A$2:$A$801,1,FALSE))</f>
        <v/>
      </c>
    </row>
    <row r="857" spans="1:3" ht="15" x14ac:dyDescent="0.25">
      <c r="A857" s="15" t="s">
        <v>3234</v>
      </c>
      <c r="B857" t="str">
        <f t="shared" si="13"/>
        <v>GPC3</v>
      </c>
      <c r="C857" t="str">
        <f>IF(B857="","",VLOOKUP(B857,'arf3'!$A$2:$A$801,1,FALSE))</f>
        <v>GPC3</v>
      </c>
    </row>
    <row r="858" spans="1:3" ht="15" x14ac:dyDescent="0.25">
      <c r="A858" s="15" t="s">
        <v>3235</v>
      </c>
      <c r="B858" t="str">
        <f t="shared" si="13"/>
        <v/>
      </c>
      <c r="C858" t="str">
        <f>IF(B858="","",VLOOKUP(B858,'arf3'!$A$2:$A$801,1,FALSE))</f>
        <v/>
      </c>
    </row>
    <row r="859" spans="1:3" ht="15" x14ac:dyDescent="0.25">
      <c r="A859" s="15" t="s">
        <v>3236</v>
      </c>
      <c r="B859" t="str">
        <f t="shared" si="13"/>
        <v/>
      </c>
      <c r="C859" t="str">
        <f>IF(B859="","",VLOOKUP(B859,'arf3'!$A$2:$A$801,1,FALSE))</f>
        <v/>
      </c>
    </row>
    <row r="860" spans="1:3" ht="15" x14ac:dyDescent="0.25">
      <c r="A860" s="15" t="s">
        <v>3237</v>
      </c>
      <c r="B860" t="str">
        <f t="shared" si="13"/>
        <v>GPC4</v>
      </c>
      <c r="C860" t="str">
        <f>IF(B860="","",VLOOKUP(B860,'arf3'!$A$2:$A$801,1,FALSE))</f>
        <v>GPC4</v>
      </c>
    </row>
    <row r="861" spans="1:3" ht="15" x14ac:dyDescent="0.25">
      <c r="A861" s="15" t="s">
        <v>3238</v>
      </c>
      <c r="B861" t="str">
        <f t="shared" si="13"/>
        <v/>
      </c>
      <c r="C861" t="str">
        <f>IF(B861="","",VLOOKUP(B861,'arf3'!$A$2:$A$801,1,FALSE))</f>
        <v/>
      </c>
    </row>
    <row r="862" spans="1:3" ht="15" x14ac:dyDescent="0.25">
      <c r="A862" s="15" t="s">
        <v>3239</v>
      </c>
      <c r="B862" t="str">
        <f t="shared" si="13"/>
        <v/>
      </c>
      <c r="C862" t="str">
        <f>IF(B862="","",VLOOKUP(B862,'arf3'!$A$2:$A$801,1,FALSE))</f>
        <v/>
      </c>
    </row>
    <row r="863" spans="1:3" ht="15" x14ac:dyDescent="0.25">
      <c r="A863" s="15" t="s">
        <v>3240</v>
      </c>
      <c r="B863" t="str">
        <f t="shared" si="13"/>
        <v>GPHN</v>
      </c>
      <c r="C863" t="str">
        <f>IF(B863="","",VLOOKUP(B863,'arf3'!$A$2:$A$801,1,FALSE))</f>
        <v>GPHN</v>
      </c>
    </row>
    <row r="864" spans="1:3" ht="15" x14ac:dyDescent="0.25">
      <c r="A864" s="15" t="s">
        <v>3241</v>
      </c>
      <c r="B864" t="str">
        <f t="shared" si="13"/>
        <v/>
      </c>
      <c r="C864" t="str">
        <f>IF(B864="","",VLOOKUP(B864,'arf3'!$A$2:$A$801,1,FALSE))</f>
        <v/>
      </c>
    </row>
    <row r="865" spans="1:3" ht="15" x14ac:dyDescent="0.25">
      <c r="A865" s="15" t="s">
        <v>3242</v>
      </c>
      <c r="B865" t="str">
        <f t="shared" si="13"/>
        <v/>
      </c>
      <c r="C865" t="str">
        <f>IF(B865="","",VLOOKUP(B865,'arf3'!$A$2:$A$801,1,FALSE))</f>
        <v/>
      </c>
    </row>
    <row r="866" spans="1:3" ht="15" x14ac:dyDescent="0.25">
      <c r="A866" s="15" t="s">
        <v>3243</v>
      </c>
      <c r="B866" t="str">
        <f t="shared" si="13"/>
        <v>GPSM2</v>
      </c>
      <c r="C866" t="str">
        <f>IF(B866="","",VLOOKUP(B866,'arf3'!$A$2:$A$801,1,FALSE))</f>
        <v>GPSM2</v>
      </c>
    </row>
    <row r="867" spans="1:3" ht="15" x14ac:dyDescent="0.25">
      <c r="A867" s="15" t="s">
        <v>3244</v>
      </c>
      <c r="B867" t="str">
        <f t="shared" si="13"/>
        <v/>
      </c>
      <c r="C867" t="str">
        <f>IF(B867="","",VLOOKUP(B867,'arf3'!$A$2:$A$801,1,FALSE))</f>
        <v/>
      </c>
    </row>
    <row r="868" spans="1:3" ht="15" x14ac:dyDescent="0.25">
      <c r="A868" s="15" t="s">
        <v>3245</v>
      </c>
      <c r="B868" t="str">
        <f t="shared" si="13"/>
        <v/>
      </c>
      <c r="C868" t="str">
        <f>IF(B868="","",VLOOKUP(B868,'arf3'!$A$2:$A$801,1,FALSE))</f>
        <v/>
      </c>
    </row>
    <row r="869" spans="1:3" ht="15" x14ac:dyDescent="0.25">
      <c r="A869" s="15" t="s">
        <v>3246</v>
      </c>
      <c r="B869" t="str">
        <f t="shared" si="13"/>
        <v>GPT2</v>
      </c>
      <c r="C869" t="str">
        <f>IF(B869="","",VLOOKUP(B869,'arf3'!$A$2:$A$801,1,FALSE))</f>
        <v>GPT2</v>
      </c>
    </row>
    <row r="870" spans="1:3" ht="15" x14ac:dyDescent="0.25">
      <c r="A870" s="15" t="s">
        <v>3247</v>
      </c>
      <c r="B870" t="str">
        <f t="shared" si="13"/>
        <v/>
      </c>
      <c r="C870" t="str">
        <f>IF(B870="","",VLOOKUP(B870,'arf3'!$A$2:$A$801,1,FALSE))</f>
        <v/>
      </c>
    </row>
    <row r="871" spans="1:3" ht="15" x14ac:dyDescent="0.25">
      <c r="A871" s="15" t="s">
        <v>3248</v>
      </c>
      <c r="B871" t="str">
        <f t="shared" si="13"/>
        <v/>
      </c>
      <c r="C871" t="str">
        <f>IF(B871="","",VLOOKUP(B871,'arf3'!$A$2:$A$801,1,FALSE))</f>
        <v/>
      </c>
    </row>
    <row r="872" spans="1:3" ht="15" x14ac:dyDescent="0.25">
      <c r="A872" s="15" t="s">
        <v>3249</v>
      </c>
      <c r="B872" t="str">
        <f t="shared" si="13"/>
        <v>GRIA3</v>
      </c>
      <c r="C872" t="str">
        <f>IF(B872="","",VLOOKUP(B872,'arf3'!$A$2:$A$801,1,FALSE))</f>
        <v>GRIA3</v>
      </c>
    </row>
    <row r="873" spans="1:3" ht="15" x14ac:dyDescent="0.25">
      <c r="A873" s="15" t="s">
        <v>3250</v>
      </c>
      <c r="B873" t="str">
        <f t="shared" si="13"/>
        <v/>
      </c>
      <c r="C873" t="str">
        <f>IF(B873="","",VLOOKUP(B873,'arf3'!$A$2:$A$801,1,FALSE))</f>
        <v/>
      </c>
    </row>
    <row r="874" spans="1:3" ht="15" x14ac:dyDescent="0.25">
      <c r="A874" s="15" t="s">
        <v>3251</v>
      </c>
      <c r="B874" t="str">
        <f t="shared" si="13"/>
        <v/>
      </c>
      <c r="C874" t="str">
        <f>IF(B874="","",VLOOKUP(B874,'arf3'!$A$2:$A$801,1,FALSE))</f>
        <v/>
      </c>
    </row>
    <row r="875" spans="1:3" ht="15" x14ac:dyDescent="0.25">
      <c r="A875" s="15" t="s">
        <v>3252</v>
      </c>
      <c r="B875" t="str">
        <f t="shared" si="13"/>
        <v>GRID2</v>
      </c>
      <c r="C875" t="str">
        <f>IF(B875="","",VLOOKUP(B875,'arf3'!$A$2:$A$801,1,FALSE))</f>
        <v>GRID2</v>
      </c>
    </row>
    <row r="876" spans="1:3" ht="15" x14ac:dyDescent="0.25">
      <c r="A876" s="15" t="s">
        <v>3253</v>
      </c>
      <c r="B876" t="str">
        <f t="shared" si="13"/>
        <v/>
      </c>
      <c r="C876" t="str">
        <f>IF(B876="","",VLOOKUP(B876,'arf3'!$A$2:$A$801,1,FALSE))</f>
        <v/>
      </c>
    </row>
    <row r="877" spans="1:3" ht="15" x14ac:dyDescent="0.25">
      <c r="A877" s="15" t="s">
        <v>3254</v>
      </c>
      <c r="B877" t="str">
        <f t="shared" si="13"/>
        <v/>
      </c>
      <c r="C877" t="str">
        <f>IF(B877="","",VLOOKUP(B877,'arf3'!$A$2:$A$801,1,FALSE))</f>
        <v/>
      </c>
    </row>
    <row r="878" spans="1:3" ht="15" x14ac:dyDescent="0.25">
      <c r="A878" s="15" t="s">
        <v>3255</v>
      </c>
      <c r="B878" t="str">
        <f t="shared" si="13"/>
        <v>GRIK2</v>
      </c>
      <c r="C878" t="str">
        <f>IF(B878="","",VLOOKUP(B878,'arf3'!$A$2:$A$801,1,FALSE))</f>
        <v>GRIK2</v>
      </c>
    </row>
    <row r="879" spans="1:3" ht="15" x14ac:dyDescent="0.25">
      <c r="A879" s="15" t="s">
        <v>3256</v>
      </c>
      <c r="B879" t="str">
        <f t="shared" si="13"/>
        <v/>
      </c>
      <c r="C879" t="str">
        <f>IF(B879="","",VLOOKUP(B879,'arf3'!$A$2:$A$801,1,FALSE))</f>
        <v/>
      </c>
    </row>
    <row r="880" spans="1:3" ht="15" x14ac:dyDescent="0.25">
      <c r="A880" s="15" t="s">
        <v>3257</v>
      </c>
      <c r="B880" t="str">
        <f t="shared" si="13"/>
        <v/>
      </c>
      <c r="C880" t="str">
        <f>IF(B880="","",VLOOKUP(B880,'arf3'!$A$2:$A$801,1,FALSE))</f>
        <v/>
      </c>
    </row>
    <row r="881" spans="1:3" ht="15" x14ac:dyDescent="0.25">
      <c r="A881" s="15" t="s">
        <v>3258</v>
      </c>
      <c r="B881" t="str">
        <f t="shared" si="13"/>
        <v>GRIN1</v>
      </c>
      <c r="C881" t="str">
        <f>IF(B881="","",VLOOKUP(B881,'arf3'!$A$2:$A$801,1,FALSE))</f>
        <v>GRIN1</v>
      </c>
    </row>
    <row r="882" spans="1:3" ht="15" x14ac:dyDescent="0.25">
      <c r="A882" s="15" t="s">
        <v>3259</v>
      </c>
      <c r="B882" t="str">
        <f t="shared" si="13"/>
        <v/>
      </c>
      <c r="C882" t="str">
        <f>IF(B882="","",VLOOKUP(B882,'arf3'!$A$2:$A$801,1,FALSE))</f>
        <v/>
      </c>
    </row>
    <row r="883" spans="1:3" ht="15" x14ac:dyDescent="0.25">
      <c r="A883" s="15" t="s">
        <v>3260</v>
      </c>
      <c r="B883" t="str">
        <f t="shared" si="13"/>
        <v/>
      </c>
      <c r="C883" t="str">
        <f>IF(B883="","",VLOOKUP(B883,'arf3'!$A$2:$A$801,1,FALSE))</f>
        <v/>
      </c>
    </row>
    <row r="884" spans="1:3" ht="15" x14ac:dyDescent="0.25">
      <c r="A884" s="15" t="s">
        <v>3261</v>
      </c>
      <c r="B884" t="str">
        <f t="shared" si="13"/>
        <v>GRIN2A</v>
      </c>
      <c r="C884" t="str">
        <f>IF(B884="","",VLOOKUP(B884,'arf3'!$A$2:$A$801,1,FALSE))</f>
        <v>GRIN2A</v>
      </c>
    </row>
    <row r="885" spans="1:3" ht="15" x14ac:dyDescent="0.25">
      <c r="A885" s="15" t="s">
        <v>3262</v>
      </c>
      <c r="B885" t="str">
        <f t="shared" si="13"/>
        <v/>
      </c>
      <c r="C885" t="str">
        <f>IF(B885="","",VLOOKUP(B885,'arf3'!$A$2:$A$801,1,FALSE))</f>
        <v/>
      </c>
    </row>
    <row r="886" spans="1:3" ht="15" x14ac:dyDescent="0.25">
      <c r="A886" s="15" t="s">
        <v>3263</v>
      </c>
      <c r="B886" t="str">
        <f t="shared" si="13"/>
        <v/>
      </c>
      <c r="C886" t="str">
        <f>IF(B886="","",VLOOKUP(B886,'arf3'!$A$2:$A$801,1,FALSE))</f>
        <v/>
      </c>
    </row>
    <row r="887" spans="1:3" ht="15" x14ac:dyDescent="0.25">
      <c r="A887" s="15" t="s">
        <v>3264</v>
      </c>
      <c r="B887" t="str">
        <f t="shared" si="13"/>
        <v>GRIN2B</v>
      </c>
      <c r="C887" t="str">
        <f>IF(B887="","",VLOOKUP(B887,'arf3'!$A$2:$A$801,1,FALSE))</f>
        <v>GRIN2B</v>
      </c>
    </row>
    <row r="888" spans="1:3" ht="15" x14ac:dyDescent="0.25">
      <c r="A888" s="15" t="s">
        <v>3265</v>
      </c>
      <c r="B888" t="str">
        <f t="shared" si="13"/>
        <v/>
      </c>
      <c r="C888" t="str">
        <f>IF(B888="","",VLOOKUP(B888,'arf3'!$A$2:$A$801,1,FALSE))</f>
        <v/>
      </c>
    </row>
    <row r="889" spans="1:3" ht="15" x14ac:dyDescent="0.25">
      <c r="A889" s="15" t="s">
        <v>3266</v>
      </c>
      <c r="B889" t="str">
        <f t="shared" si="13"/>
        <v/>
      </c>
      <c r="C889" t="str">
        <f>IF(B889="","",VLOOKUP(B889,'arf3'!$A$2:$A$801,1,FALSE))</f>
        <v/>
      </c>
    </row>
    <row r="890" spans="1:3" ht="15" x14ac:dyDescent="0.25">
      <c r="A890" s="15" t="s">
        <v>3267</v>
      </c>
      <c r="B890" t="str">
        <f t="shared" si="13"/>
        <v>GRIN3B</v>
      </c>
      <c r="C890" t="str">
        <f>IF(B890="","",VLOOKUP(B890,'arf3'!$A$2:$A$801,1,FALSE))</f>
        <v>GRIN3B</v>
      </c>
    </row>
    <row r="891" spans="1:3" ht="15" x14ac:dyDescent="0.25">
      <c r="A891" s="15" t="s">
        <v>3268</v>
      </c>
      <c r="B891" t="str">
        <f t="shared" si="13"/>
        <v/>
      </c>
      <c r="C891" t="str">
        <f>IF(B891="","",VLOOKUP(B891,'arf3'!$A$2:$A$801,1,FALSE))</f>
        <v/>
      </c>
    </row>
    <row r="892" spans="1:3" ht="15" x14ac:dyDescent="0.25">
      <c r="A892" s="15" t="s">
        <v>3269</v>
      </c>
      <c r="B892" t="str">
        <f t="shared" si="13"/>
        <v/>
      </c>
      <c r="C892" t="str">
        <f>IF(B892="","",VLOOKUP(B892,'arf3'!$A$2:$A$801,1,FALSE))</f>
        <v/>
      </c>
    </row>
    <row r="893" spans="1:3" ht="15" x14ac:dyDescent="0.25">
      <c r="A893" s="15" t="s">
        <v>3270</v>
      </c>
      <c r="B893" t="str">
        <f t="shared" si="13"/>
        <v>GRM1</v>
      </c>
      <c r="C893" t="str">
        <f>IF(B893="","",VLOOKUP(B893,'arf3'!$A$2:$A$801,1,FALSE))</f>
        <v>GRM1</v>
      </c>
    </row>
    <row r="894" spans="1:3" ht="15" x14ac:dyDescent="0.25">
      <c r="A894" s="15" t="s">
        <v>3271</v>
      </c>
      <c r="B894" t="str">
        <f t="shared" si="13"/>
        <v/>
      </c>
      <c r="C894" t="str">
        <f>IF(B894="","",VLOOKUP(B894,'arf3'!$A$2:$A$801,1,FALSE))</f>
        <v/>
      </c>
    </row>
    <row r="895" spans="1:3" ht="15" x14ac:dyDescent="0.25">
      <c r="A895" s="15" t="s">
        <v>3272</v>
      </c>
      <c r="B895" t="str">
        <f t="shared" si="13"/>
        <v/>
      </c>
      <c r="C895" t="str">
        <f>IF(B895="","",VLOOKUP(B895,'arf3'!$A$2:$A$801,1,FALSE))</f>
        <v/>
      </c>
    </row>
    <row r="896" spans="1:3" ht="15" x14ac:dyDescent="0.25">
      <c r="A896" s="15" t="s">
        <v>3273</v>
      </c>
      <c r="B896" t="str">
        <f t="shared" si="13"/>
        <v>GSE1</v>
      </c>
      <c r="C896" t="str">
        <f>IF(B896="","",VLOOKUP(B896,'arf3'!$A$2:$A$801,1,FALSE))</f>
        <v>GSE1</v>
      </c>
    </row>
    <row r="897" spans="1:3" ht="15" x14ac:dyDescent="0.25">
      <c r="A897" s="15" t="s">
        <v>3274</v>
      </c>
      <c r="B897" t="str">
        <f t="shared" si="13"/>
        <v/>
      </c>
      <c r="C897" t="str">
        <f>IF(B897="","",VLOOKUP(B897,'arf3'!$A$2:$A$801,1,FALSE))</f>
        <v/>
      </c>
    </row>
    <row r="898" spans="1:3" ht="15" x14ac:dyDescent="0.25">
      <c r="A898" s="15" t="s">
        <v>3275</v>
      </c>
      <c r="B898" t="str">
        <f t="shared" ref="B898:B961" si="14">IF(RIGHT(A898,1)="a",LEFT(A898,LEN(A898)-6),"")</f>
        <v/>
      </c>
      <c r="C898" t="str">
        <f>IF(B898="","",VLOOKUP(B898,'arf3'!$A$2:$A$801,1,FALSE))</f>
        <v/>
      </c>
    </row>
    <row r="899" spans="1:3" ht="15" x14ac:dyDescent="0.25">
      <c r="A899" s="15" t="s">
        <v>3276</v>
      </c>
      <c r="B899" t="str">
        <f t="shared" si="14"/>
        <v>GSPT2</v>
      </c>
      <c r="C899" t="str">
        <f>IF(B899="","",VLOOKUP(B899,'arf3'!$A$2:$A$801,1,FALSE))</f>
        <v>GSPT2</v>
      </c>
    </row>
    <row r="900" spans="1:3" ht="15" x14ac:dyDescent="0.25">
      <c r="A900" s="15" t="s">
        <v>3277</v>
      </c>
      <c r="B900" t="str">
        <f t="shared" si="14"/>
        <v/>
      </c>
      <c r="C900" t="str">
        <f>IF(B900="","",VLOOKUP(B900,'arf3'!$A$2:$A$801,1,FALSE))</f>
        <v/>
      </c>
    </row>
    <row r="901" spans="1:3" ht="15" x14ac:dyDescent="0.25">
      <c r="A901" s="15" t="s">
        <v>3278</v>
      </c>
      <c r="B901" t="str">
        <f t="shared" si="14"/>
        <v/>
      </c>
      <c r="C901" t="str">
        <f>IF(B901="","",VLOOKUP(B901,'arf3'!$A$2:$A$801,1,FALSE))</f>
        <v/>
      </c>
    </row>
    <row r="902" spans="1:3" ht="15" x14ac:dyDescent="0.25">
      <c r="A902" s="15" t="s">
        <v>3279</v>
      </c>
      <c r="B902" t="str">
        <f t="shared" si="14"/>
        <v>GSS</v>
      </c>
      <c r="C902" t="str">
        <f>IF(B902="","",VLOOKUP(B902,'arf3'!$A$2:$A$801,1,FALSE))</f>
        <v>GSS</v>
      </c>
    </row>
    <row r="903" spans="1:3" ht="15" x14ac:dyDescent="0.25">
      <c r="A903" s="15" t="s">
        <v>3280</v>
      </c>
      <c r="B903" t="str">
        <f t="shared" si="14"/>
        <v/>
      </c>
      <c r="C903" t="str">
        <f>IF(B903="","",VLOOKUP(B903,'arf3'!$A$2:$A$801,1,FALSE))</f>
        <v/>
      </c>
    </row>
    <row r="904" spans="1:3" ht="15" x14ac:dyDescent="0.25">
      <c r="A904" s="15" t="s">
        <v>3281</v>
      </c>
      <c r="B904" t="str">
        <f t="shared" si="14"/>
        <v/>
      </c>
      <c r="C904" t="str">
        <f>IF(B904="","",VLOOKUP(B904,'arf3'!$A$2:$A$801,1,FALSE))</f>
        <v/>
      </c>
    </row>
    <row r="905" spans="1:3" ht="15" x14ac:dyDescent="0.25">
      <c r="A905" s="15" t="s">
        <v>3282</v>
      </c>
      <c r="B905" t="str">
        <f t="shared" si="14"/>
        <v>GTF2H5</v>
      </c>
      <c r="C905" t="str">
        <f>IF(B905="","",VLOOKUP(B905,'arf3'!$A$2:$A$801,1,FALSE))</f>
        <v>GTF2H5</v>
      </c>
    </row>
    <row r="906" spans="1:3" ht="15" x14ac:dyDescent="0.25">
      <c r="A906" s="15" t="s">
        <v>3283</v>
      </c>
      <c r="B906" t="str">
        <f t="shared" si="14"/>
        <v/>
      </c>
      <c r="C906" t="str">
        <f>IF(B906="","",VLOOKUP(B906,'arf3'!$A$2:$A$801,1,FALSE))</f>
        <v/>
      </c>
    </row>
    <row r="907" spans="1:3" ht="15" x14ac:dyDescent="0.25">
      <c r="A907" s="15" t="s">
        <v>3284</v>
      </c>
      <c r="B907" t="str">
        <f t="shared" si="14"/>
        <v/>
      </c>
      <c r="C907" t="str">
        <f>IF(B907="","",VLOOKUP(B907,'arf3'!$A$2:$A$801,1,FALSE))</f>
        <v/>
      </c>
    </row>
    <row r="908" spans="1:3" ht="15" x14ac:dyDescent="0.25">
      <c r="A908" s="15" t="s">
        <v>3285</v>
      </c>
      <c r="B908" t="str">
        <f t="shared" si="14"/>
        <v>GUSB</v>
      </c>
      <c r="C908" t="str">
        <f>IF(B908="","",VLOOKUP(B908,'arf3'!$A$2:$A$801,1,FALSE))</f>
        <v>GUSB</v>
      </c>
    </row>
    <row r="909" spans="1:3" ht="15" x14ac:dyDescent="0.25">
      <c r="A909" s="15" t="s">
        <v>3286</v>
      </c>
      <c r="B909" t="str">
        <f t="shared" si="14"/>
        <v/>
      </c>
      <c r="C909" t="str">
        <f>IF(B909="","",VLOOKUP(B909,'arf3'!$A$2:$A$801,1,FALSE))</f>
        <v/>
      </c>
    </row>
    <row r="910" spans="1:3" ht="15" x14ac:dyDescent="0.25">
      <c r="A910" s="15" t="s">
        <v>3287</v>
      </c>
      <c r="B910" t="str">
        <f t="shared" si="14"/>
        <v/>
      </c>
      <c r="C910" t="str">
        <f>IF(B910="","",VLOOKUP(B910,'arf3'!$A$2:$A$801,1,FALSE))</f>
        <v/>
      </c>
    </row>
    <row r="911" spans="1:3" ht="15" x14ac:dyDescent="0.25">
      <c r="A911" s="15" t="s">
        <v>3288</v>
      </c>
      <c r="B911" t="str">
        <f t="shared" si="14"/>
        <v>HACE1</v>
      </c>
      <c r="C911" t="str">
        <f>IF(B911="","",VLOOKUP(B911,'arf3'!$A$2:$A$801,1,FALSE))</f>
        <v>HACE1</v>
      </c>
    </row>
    <row r="912" spans="1:3" ht="15" x14ac:dyDescent="0.25">
      <c r="A912" s="15" t="s">
        <v>3289</v>
      </c>
      <c r="B912" t="str">
        <f t="shared" si="14"/>
        <v/>
      </c>
      <c r="C912" t="str">
        <f>IF(B912="","",VLOOKUP(B912,'arf3'!$A$2:$A$801,1,FALSE))</f>
        <v/>
      </c>
    </row>
    <row r="913" spans="1:3" ht="15" x14ac:dyDescent="0.25">
      <c r="A913" s="15" t="s">
        <v>3290</v>
      </c>
      <c r="B913" t="str">
        <f t="shared" si="14"/>
        <v/>
      </c>
      <c r="C913" t="str">
        <f>IF(B913="","",VLOOKUP(B913,'arf3'!$A$2:$A$801,1,FALSE))</f>
        <v/>
      </c>
    </row>
    <row r="914" spans="1:3" ht="15" x14ac:dyDescent="0.25">
      <c r="A914" s="15" t="s">
        <v>3291</v>
      </c>
      <c r="B914" t="str">
        <f t="shared" si="14"/>
        <v>HAX1</v>
      </c>
      <c r="C914" t="str">
        <f>IF(B914="","",VLOOKUP(B914,'arf3'!$A$2:$A$801,1,FALSE))</f>
        <v>HAX1</v>
      </c>
    </row>
    <row r="915" spans="1:3" ht="15" x14ac:dyDescent="0.25">
      <c r="A915" s="15" t="s">
        <v>3292</v>
      </c>
      <c r="B915" t="str">
        <f t="shared" si="14"/>
        <v/>
      </c>
      <c r="C915" t="str">
        <f>IF(B915="","",VLOOKUP(B915,'arf3'!$A$2:$A$801,1,FALSE))</f>
        <v/>
      </c>
    </row>
    <row r="916" spans="1:3" ht="15" x14ac:dyDescent="0.25">
      <c r="A916" s="15" t="s">
        <v>3293</v>
      </c>
      <c r="B916" t="str">
        <f t="shared" si="14"/>
        <v/>
      </c>
      <c r="C916" t="str">
        <f>IF(B916="","",VLOOKUP(B916,'arf3'!$A$2:$A$801,1,FALSE))</f>
        <v/>
      </c>
    </row>
    <row r="917" spans="1:3" ht="15" x14ac:dyDescent="0.25">
      <c r="A917" s="15" t="s">
        <v>3294</v>
      </c>
      <c r="B917" t="str">
        <f t="shared" si="14"/>
        <v>HCCS</v>
      </c>
      <c r="C917" t="str">
        <f>IF(B917="","",VLOOKUP(B917,'arf3'!$A$2:$A$801,1,FALSE))</f>
        <v>HCCS</v>
      </c>
    </row>
    <row r="918" spans="1:3" ht="15" x14ac:dyDescent="0.25">
      <c r="A918" s="15" t="s">
        <v>3295</v>
      </c>
      <c r="B918" t="str">
        <f t="shared" si="14"/>
        <v/>
      </c>
      <c r="C918" t="str">
        <f>IF(B918="","",VLOOKUP(B918,'arf3'!$A$2:$A$801,1,FALSE))</f>
        <v/>
      </c>
    </row>
    <row r="919" spans="1:3" ht="15" x14ac:dyDescent="0.25">
      <c r="A919" s="15" t="s">
        <v>3296</v>
      </c>
      <c r="B919" t="str">
        <f t="shared" si="14"/>
        <v/>
      </c>
      <c r="C919" t="str">
        <f>IF(B919="","",VLOOKUP(B919,'arf3'!$A$2:$A$801,1,FALSE))</f>
        <v/>
      </c>
    </row>
    <row r="920" spans="1:3" ht="15" x14ac:dyDescent="0.25">
      <c r="A920" s="15" t="s">
        <v>3297</v>
      </c>
      <c r="B920" t="str">
        <f t="shared" si="14"/>
        <v>HCFC1</v>
      </c>
      <c r="C920" t="str">
        <f>IF(B920="","",VLOOKUP(B920,'arf3'!$A$2:$A$801,1,FALSE))</f>
        <v>HCFC1</v>
      </c>
    </row>
    <row r="921" spans="1:3" ht="15" x14ac:dyDescent="0.25">
      <c r="A921" s="15" t="s">
        <v>3298</v>
      </c>
      <c r="B921" t="str">
        <f t="shared" si="14"/>
        <v/>
      </c>
      <c r="C921" t="str">
        <f>IF(B921="","",VLOOKUP(B921,'arf3'!$A$2:$A$801,1,FALSE))</f>
        <v/>
      </c>
    </row>
    <row r="922" spans="1:3" ht="15" x14ac:dyDescent="0.25">
      <c r="A922" s="15" t="s">
        <v>3299</v>
      </c>
      <c r="B922" t="str">
        <f t="shared" si="14"/>
        <v/>
      </c>
      <c r="C922" t="str">
        <f>IF(B922="","",VLOOKUP(B922,'arf3'!$A$2:$A$801,1,FALSE))</f>
        <v/>
      </c>
    </row>
    <row r="923" spans="1:3" ht="15" x14ac:dyDescent="0.25">
      <c r="A923" s="15" t="s">
        <v>3300</v>
      </c>
      <c r="B923" t="str">
        <f t="shared" si="14"/>
        <v>HCN1</v>
      </c>
      <c r="C923" t="str">
        <f>IF(B923="","",VLOOKUP(B923,'arf3'!$A$2:$A$801,1,FALSE))</f>
        <v>HCN1</v>
      </c>
    </row>
    <row r="924" spans="1:3" ht="15" x14ac:dyDescent="0.25">
      <c r="A924" s="15" t="s">
        <v>3301</v>
      </c>
      <c r="B924" t="str">
        <f t="shared" si="14"/>
        <v/>
      </c>
      <c r="C924" t="str">
        <f>IF(B924="","",VLOOKUP(B924,'arf3'!$A$2:$A$801,1,FALSE))</f>
        <v/>
      </c>
    </row>
    <row r="925" spans="1:3" ht="15" x14ac:dyDescent="0.25">
      <c r="A925" s="15" t="s">
        <v>3302</v>
      </c>
      <c r="B925" t="str">
        <f t="shared" si="14"/>
        <v/>
      </c>
      <c r="C925" t="str">
        <f>IF(B925="","",VLOOKUP(B925,'arf3'!$A$2:$A$801,1,FALSE))</f>
        <v/>
      </c>
    </row>
    <row r="926" spans="1:3" ht="15" x14ac:dyDescent="0.25">
      <c r="A926" s="15" t="s">
        <v>3303</v>
      </c>
      <c r="B926" t="str">
        <f t="shared" si="14"/>
        <v>HDAC4</v>
      </c>
      <c r="C926" t="str">
        <f>IF(B926="","",VLOOKUP(B926,'arf3'!$A$2:$A$801,1,FALSE))</f>
        <v>HDAC4</v>
      </c>
    </row>
    <row r="927" spans="1:3" ht="15" x14ac:dyDescent="0.25">
      <c r="A927" s="15" t="s">
        <v>3304</v>
      </c>
      <c r="B927" t="str">
        <f t="shared" si="14"/>
        <v/>
      </c>
      <c r="C927" t="str">
        <f>IF(B927="","",VLOOKUP(B927,'arf3'!$A$2:$A$801,1,FALSE))</f>
        <v/>
      </c>
    </row>
    <row r="928" spans="1:3" ht="15" x14ac:dyDescent="0.25">
      <c r="A928" s="15" t="s">
        <v>3305</v>
      </c>
      <c r="B928" t="str">
        <f t="shared" si="14"/>
        <v/>
      </c>
      <c r="C928" t="str">
        <f>IF(B928="","",VLOOKUP(B928,'arf3'!$A$2:$A$801,1,FALSE))</f>
        <v/>
      </c>
    </row>
    <row r="929" spans="1:3" ht="15" x14ac:dyDescent="0.25">
      <c r="A929" s="15" t="s">
        <v>3306</v>
      </c>
      <c r="B929" t="str">
        <f t="shared" si="14"/>
        <v>HDAC6</v>
      </c>
      <c r="C929" t="str">
        <f>IF(B929="","",VLOOKUP(B929,'arf3'!$A$2:$A$801,1,FALSE))</f>
        <v>HDAC6</v>
      </c>
    </row>
    <row r="930" spans="1:3" ht="15" x14ac:dyDescent="0.25">
      <c r="A930" s="15" t="s">
        <v>3307</v>
      </c>
      <c r="B930" t="str">
        <f t="shared" si="14"/>
        <v/>
      </c>
      <c r="C930" t="str">
        <f>IF(B930="","",VLOOKUP(B930,'arf3'!$A$2:$A$801,1,FALSE))</f>
        <v/>
      </c>
    </row>
    <row r="931" spans="1:3" ht="15" x14ac:dyDescent="0.25">
      <c r="A931" s="15" t="s">
        <v>3308</v>
      </c>
      <c r="B931" t="str">
        <f t="shared" si="14"/>
        <v/>
      </c>
      <c r="C931" t="str">
        <f>IF(B931="","",VLOOKUP(B931,'arf3'!$A$2:$A$801,1,FALSE))</f>
        <v/>
      </c>
    </row>
    <row r="932" spans="1:3" ht="15" x14ac:dyDescent="0.25">
      <c r="A932" s="15" t="s">
        <v>3309</v>
      </c>
      <c r="B932" t="str">
        <f t="shared" si="14"/>
        <v>HDAC8</v>
      </c>
      <c r="C932" t="str">
        <f>IF(B932="","",VLOOKUP(B932,'arf3'!$A$2:$A$801,1,FALSE))</f>
        <v>HDAC8</v>
      </c>
    </row>
    <row r="933" spans="1:3" ht="15" x14ac:dyDescent="0.25">
      <c r="A933" s="15" t="s">
        <v>3310</v>
      </c>
      <c r="B933" t="str">
        <f t="shared" si="14"/>
        <v/>
      </c>
      <c r="C933" t="str">
        <f>IF(B933="","",VLOOKUP(B933,'arf3'!$A$2:$A$801,1,FALSE))</f>
        <v/>
      </c>
    </row>
    <row r="934" spans="1:3" ht="15" x14ac:dyDescent="0.25">
      <c r="A934" s="15" t="s">
        <v>3311</v>
      </c>
      <c r="B934" t="str">
        <f t="shared" si="14"/>
        <v/>
      </c>
      <c r="C934" t="str">
        <f>IF(B934="","",VLOOKUP(B934,'arf3'!$A$2:$A$801,1,FALSE))</f>
        <v/>
      </c>
    </row>
    <row r="935" spans="1:3" ht="15" x14ac:dyDescent="0.25">
      <c r="A935" s="15" t="s">
        <v>3312</v>
      </c>
      <c r="B935" t="str">
        <f t="shared" si="14"/>
        <v>HECTD1</v>
      </c>
      <c r="C935" t="str">
        <f>IF(B935="","",VLOOKUP(B935,'arf3'!$A$2:$A$801,1,FALSE))</f>
        <v>HECTD1</v>
      </c>
    </row>
    <row r="936" spans="1:3" ht="15" x14ac:dyDescent="0.25">
      <c r="A936" s="15" t="s">
        <v>3313</v>
      </c>
      <c r="B936" t="str">
        <f t="shared" si="14"/>
        <v/>
      </c>
      <c r="C936" t="str">
        <f>IF(B936="","",VLOOKUP(B936,'arf3'!$A$2:$A$801,1,FALSE))</f>
        <v/>
      </c>
    </row>
    <row r="937" spans="1:3" ht="15" x14ac:dyDescent="0.25">
      <c r="A937" s="15" t="s">
        <v>3314</v>
      </c>
      <c r="B937" t="str">
        <f t="shared" si="14"/>
        <v/>
      </c>
      <c r="C937" t="str">
        <f>IF(B937="","",VLOOKUP(B937,'arf3'!$A$2:$A$801,1,FALSE))</f>
        <v/>
      </c>
    </row>
    <row r="938" spans="1:3" ht="15" x14ac:dyDescent="0.25">
      <c r="A938" s="15" t="s">
        <v>3315</v>
      </c>
      <c r="B938" t="str">
        <f t="shared" si="14"/>
        <v>HERC1</v>
      </c>
      <c r="C938" t="str">
        <f>IF(B938="","",VLOOKUP(B938,'arf3'!$A$2:$A$801,1,FALSE))</f>
        <v>HERC1</v>
      </c>
    </row>
    <row r="939" spans="1:3" ht="15" x14ac:dyDescent="0.25">
      <c r="A939" s="15" t="s">
        <v>3316</v>
      </c>
      <c r="B939" t="str">
        <f t="shared" si="14"/>
        <v/>
      </c>
      <c r="C939" t="str">
        <f>IF(B939="","",VLOOKUP(B939,'arf3'!$A$2:$A$801,1,FALSE))</f>
        <v/>
      </c>
    </row>
    <row r="940" spans="1:3" ht="15" x14ac:dyDescent="0.25">
      <c r="A940" s="15" t="s">
        <v>3317</v>
      </c>
      <c r="B940" t="str">
        <f t="shared" si="14"/>
        <v/>
      </c>
      <c r="C940" t="str">
        <f>IF(B940="","",VLOOKUP(B940,'arf3'!$A$2:$A$801,1,FALSE))</f>
        <v/>
      </c>
    </row>
    <row r="941" spans="1:3" ht="15" x14ac:dyDescent="0.25">
      <c r="A941" s="15" t="s">
        <v>3318</v>
      </c>
      <c r="B941" t="str">
        <f t="shared" si="14"/>
        <v>HERC2</v>
      </c>
      <c r="C941" t="str">
        <f>IF(B941="","",VLOOKUP(B941,'arf3'!$A$2:$A$801,1,FALSE))</f>
        <v>HERC2</v>
      </c>
    </row>
    <row r="942" spans="1:3" ht="15" x14ac:dyDescent="0.25">
      <c r="A942" s="15" t="s">
        <v>3319</v>
      </c>
      <c r="B942" t="str">
        <f t="shared" si="14"/>
        <v/>
      </c>
      <c r="C942" t="str">
        <f>IF(B942="","",VLOOKUP(B942,'arf3'!$A$2:$A$801,1,FALSE))</f>
        <v/>
      </c>
    </row>
    <row r="943" spans="1:3" ht="15" x14ac:dyDescent="0.25">
      <c r="A943" s="15" t="s">
        <v>3320</v>
      </c>
      <c r="B943" t="str">
        <f t="shared" si="14"/>
        <v/>
      </c>
      <c r="C943" t="str">
        <f>IF(B943="","",VLOOKUP(B943,'arf3'!$A$2:$A$801,1,FALSE))</f>
        <v/>
      </c>
    </row>
    <row r="944" spans="1:3" ht="15" x14ac:dyDescent="0.25">
      <c r="A944" s="15" t="s">
        <v>3321</v>
      </c>
      <c r="B944" t="str">
        <f t="shared" si="14"/>
        <v>HEXA</v>
      </c>
      <c r="C944" t="str">
        <f>IF(B944="","",VLOOKUP(B944,'arf3'!$A$2:$A$801,1,FALSE))</f>
        <v>HEXA</v>
      </c>
    </row>
    <row r="945" spans="1:3" ht="15" x14ac:dyDescent="0.25">
      <c r="A945" s="15" t="s">
        <v>3322</v>
      </c>
      <c r="B945" t="str">
        <f t="shared" si="14"/>
        <v/>
      </c>
      <c r="C945" t="str">
        <f>IF(B945="","",VLOOKUP(B945,'arf3'!$A$2:$A$801,1,FALSE))</f>
        <v/>
      </c>
    </row>
    <row r="946" spans="1:3" ht="15" x14ac:dyDescent="0.25">
      <c r="A946" s="15" t="s">
        <v>3323</v>
      </c>
      <c r="B946" t="str">
        <f t="shared" si="14"/>
        <v/>
      </c>
      <c r="C946" t="str">
        <f>IF(B946="","",VLOOKUP(B946,'arf3'!$A$2:$A$801,1,FALSE))</f>
        <v/>
      </c>
    </row>
    <row r="947" spans="1:3" ht="15" x14ac:dyDescent="0.25">
      <c r="A947" s="15" t="s">
        <v>3324</v>
      </c>
      <c r="B947" t="str">
        <f t="shared" si="14"/>
        <v>HEXB</v>
      </c>
      <c r="C947" t="str">
        <f>IF(B947="","",VLOOKUP(B947,'arf3'!$A$2:$A$801,1,FALSE))</f>
        <v>HEXB</v>
      </c>
    </row>
    <row r="948" spans="1:3" ht="15" x14ac:dyDescent="0.25">
      <c r="A948" s="15" t="s">
        <v>3325</v>
      </c>
      <c r="B948" t="str">
        <f t="shared" si="14"/>
        <v/>
      </c>
      <c r="C948" t="str">
        <f>IF(B948="","",VLOOKUP(B948,'arf3'!$A$2:$A$801,1,FALSE))</f>
        <v/>
      </c>
    </row>
    <row r="949" spans="1:3" ht="15" x14ac:dyDescent="0.25">
      <c r="A949" s="15" t="s">
        <v>3326</v>
      </c>
      <c r="B949" t="str">
        <f t="shared" si="14"/>
        <v/>
      </c>
      <c r="C949" t="str">
        <f>IF(B949="","",VLOOKUP(B949,'arf3'!$A$2:$A$801,1,FALSE))</f>
        <v/>
      </c>
    </row>
    <row r="950" spans="1:3" ht="15" x14ac:dyDescent="0.25">
      <c r="A950" s="15" t="s">
        <v>3327</v>
      </c>
      <c r="B950" t="str">
        <f t="shared" si="14"/>
        <v>HIVEP2</v>
      </c>
      <c r="C950" t="str">
        <f>IF(B950="","",VLOOKUP(B950,'arf3'!$A$2:$A$801,1,FALSE))</f>
        <v>HIVEP2</v>
      </c>
    </row>
    <row r="951" spans="1:3" ht="15" x14ac:dyDescent="0.25">
      <c r="A951" s="15" t="s">
        <v>3328</v>
      </c>
      <c r="B951" t="str">
        <f t="shared" si="14"/>
        <v/>
      </c>
      <c r="C951" t="str">
        <f>IF(B951="","",VLOOKUP(B951,'arf3'!$A$2:$A$801,1,FALSE))</f>
        <v/>
      </c>
    </row>
    <row r="952" spans="1:3" ht="15" x14ac:dyDescent="0.25">
      <c r="A952" s="15" t="s">
        <v>3329</v>
      </c>
      <c r="B952" t="str">
        <f t="shared" si="14"/>
        <v/>
      </c>
      <c r="C952" t="str">
        <f>IF(B952="","",VLOOKUP(B952,'arf3'!$A$2:$A$801,1,FALSE))</f>
        <v/>
      </c>
    </row>
    <row r="953" spans="1:3" ht="15" x14ac:dyDescent="0.25">
      <c r="A953" s="15" t="s">
        <v>3330</v>
      </c>
      <c r="B953" t="str">
        <f t="shared" si="14"/>
        <v>HLCS</v>
      </c>
      <c r="C953" t="str">
        <f>IF(B953="","",VLOOKUP(B953,'arf3'!$A$2:$A$801,1,FALSE))</f>
        <v>HLCS</v>
      </c>
    </row>
    <row r="954" spans="1:3" ht="15" x14ac:dyDescent="0.25">
      <c r="A954" s="15" t="s">
        <v>3331</v>
      </c>
      <c r="B954" t="str">
        <f t="shared" si="14"/>
        <v/>
      </c>
      <c r="C954" t="str">
        <f>IF(B954="","",VLOOKUP(B954,'arf3'!$A$2:$A$801,1,FALSE))</f>
        <v/>
      </c>
    </row>
    <row r="955" spans="1:3" ht="15" x14ac:dyDescent="0.25">
      <c r="A955" s="15" t="s">
        <v>3332</v>
      </c>
      <c r="B955" t="str">
        <f t="shared" si="14"/>
        <v/>
      </c>
      <c r="C955" t="str">
        <f>IF(B955="","",VLOOKUP(B955,'arf3'!$A$2:$A$801,1,FALSE))</f>
        <v/>
      </c>
    </row>
    <row r="956" spans="1:3" ht="15" x14ac:dyDescent="0.25">
      <c r="A956" s="15" t="s">
        <v>3333</v>
      </c>
      <c r="B956" t="str">
        <f t="shared" si="14"/>
        <v>HNMT</v>
      </c>
      <c r="C956" t="str">
        <f>IF(B956="","",VLOOKUP(B956,'arf3'!$A$2:$A$801,1,FALSE))</f>
        <v>HNMT</v>
      </c>
    </row>
    <row r="957" spans="1:3" ht="15" x14ac:dyDescent="0.25">
      <c r="A957" s="15" t="s">
        <v>3334</v>
      </c>
      <c r="B957" t="str">
        <f t="shared" si="14"/>
        <v/>
      </c>
      <c r="C957" t="str">
        <f>IF(B957="","",VLOOKUP(B957,'arf3'!$A$2:$A$801,1,FALSE))</f>
        <v/>
      </c>
    </row>
    <row r="958" spans="1:3" ht="15" x14ac:dyDescent="0.25">
      <c r="A958" s="15" t="s">
        <v>3335</v>
      </c>
      <c r="B958" t="str">
        <f t="shared" si="14"/>
        <v/>
      </c>
      <c r="C958" t="str">
        <f>IF(B958="","",VLOOKUP(B958,'arf3'!$A$2:$A$801,1,FALSE))</f>
        <v/>
      </c>
    </row>
    <row r="959" spans="1:3" ht="15" x14ac:dyDescent="0.25">
      <c r="A959" s="15" t="s">
        <v>3336</v>
      </c>
      <c r="B959" t="str">
        <f t="shared" si="14"/>
        <v>HNRNPK</v>
      </c>
      <c r="C959" t="str">
        <f>IF(B959="","",VLOOKUP(B959,'arf3'!$A$2:$A$801,1,FALSE))</f>
        <v>HNRNPK</v>
      </c>
    </row>
    <row r="960" spans="1:3" ht="15" x14ac:dyDescent="0.25">
      <c r="A960" s="15" t="s">
        <v>3337</v>
      </c>
      <c r="B960" t="str">
        <f t="shared" si="14"/>
        <v/>
      </c>
      <c r="C960" t="str">
        <f>IF(B960="","",VLOOKUP(B960,'arf3'!$A$2:$A$801,1,FALSE))</f>
        <v/>
      </c>
    </row>
    <row r="961" spans="1:3" ht="15" x14ac:dyDescent="0.25">
      <c r="A961" s="15" t="s">
        <v>3338</v>
      </c>
      <c r="B961" t="str">
        <f t="shared" si="14"/>
        <v/>
      </c>
      <c r="C961" t="str">
        <f>IF(B961="","",VLOOKUP(B961,'arf3'!$A$2:$A$801,1,FALSE))</f>
        <v/>
      </c>
    </row>
    <row r="962" spans="1:3" ht="15" x14ac:dyDescent="0.25">
      <c r="A962" s="15" t="s">
        <v>3339</v>
      </c>
      <c r="B962" t="str">
        <f t="shared" ref="B962:B1025" si="15">IF(RIGHT(A962,1)="a",LEFT(A962,LEN(A962)-6),"")</f>
        <v>HOXA1</v>
      </c>
      <c r="C962" t="str">
        <f>IF(B962="","",VLOOKUP(B962,'arf3'!$A$2:$A$801,1,FALSE))</f>
        <v>HOXA1</v>
      </c>
    </row>
    <row r="963" spans="1:3" ht="15" x14ac:dyDescent="0.25">
      <c r="A963" s="15" t="s">
        <v>3340</v>
      </c>
      <c r="B963" t="str">
        <f t="shared" si="15"/>
        <v/>
      </c>
      <c r="C963" t="str">
        <f>IF(B963="","",VLOOKUP(B963,'arf3'!$A$2:$A$801,1,FALSE))</f>
        <v/>
      </c>
    </row>
    <row r="964" spans="1:3" ht="15" x14ac:dyDescent="0.25">
      <c r="A964" s="15" t="s">
        <v>3341</v>
      </c>
      <c r="B964" t="str">
        <f t="shared" si="15"/>
        <v/>
      </c>
      <c r="C964" t="str">
        <f>IF(B964="","",VLOOKUP(B964,'arf3'!$A$2:$A$801,1,FALSE))</f>
        <v/>
      </c>
    </row>
    <row r="965" spans="1:3" ht="15" x14ac:dyDescent="0.25">
      <c r="A965" s="15" t="s">
        <v>3342</v>
      </c>
      <c r="B965" t="str">
        <f t="shared" si="15"/>
        <v>HPD</v>
      </c>
      <c r="C965" t="str">
        <f>IF(B965="","",VLOOKUP(B965,'arf3'!$A$2:$A$801,1,FALSE))</f>
        <v>HPD</v>
      </c>
    </row>
    <row r="966" spans="1:3" ht="15" x14ac:dyDescent="0.25">
      <c r="A966" s="15" t="s">
        <v>3343</v>
      </c>
      <c r="B966" t="str">
        <f t="shared" si="15"/>
        <v/>
      </c>
      <c r="C966" t="str">
        <f>IF(B966="","",VLOOKUP(B966,'arf3'!$A$2:$A$801,1,FALSE))</f>
        <v/>
      </c>
    </row>
    <row r="967" spans="1:3" ht="15" x14ac:dyDescent="0.25">
      <c r="A967" s="15" t="s">
        <v>3344</v>
      </c>
      <c r="B967" t="str">
        <f t="shared" si="15"/>
        <v/>
      </c>
      <c r="C967" t="str">
        <f>IF(B967="","",VLOOKUP(B967,'arf3'!$A$2:$A$801,1,FALSE))</f>
        <v/>
      </c>
    </row>
    <row r="968" spans="1:3" ht="15" x14ac:dyDescent="0.25">
      <c r="A968" s="15" t="s">
        <v>3345</v>
      </c>
      <c r="B968" t="str">
        <f t="shared" si="15"/>
        <v>HPRT1</v>
      </c>
      <c r="C968" t="str">
        <f>IF(B968="","",VLOOKUP(B968,'arf3'!$A$2:$A$801,1,FALSE))</f>
        <v>HPRT1</v>
      </c>
    </row>
    <row r="969" spans="1:3" ht="15" x14ac:dyDescent="0.25">
      <c r="A969" s="15" t="s">
        <v>3346</v>
      </c>
      <c r="B969" t="str">
        <f t="shared" si="15"/>
        <v/>
      </c>
      <c r="C969" t="str">
        <f>IF(B969="","",VLOOKUP(B969,'arf3'!$A$2:$A$801,1,FALSE))</f>
        <v/>
      </c>
    </row>
    <row r="970" spans="1:3" ht="15" x14ac:dyDescent="0.25">
      <c r="A970" s="15" t="s">
        <v>3347</v>
      </c>
      <c r="B970" t="str">
        <f t="shared" si="15"/>
        <v/>
      </c>
      <c r="C970" t="str">
        <f>IF(B970="","",VLOOKUP(B970,'arf3'!$A$2:$A$801,1,FALSE))</f>
        <v/>
      </c>
    </row>
    <row r="971" spans="1:3" ht="15" x14ac:dyDescent="0.25">
      <c r="A971" s="15" t="s">
        <v>3348</v>
      </c>
      <c r="B971" t="str">
        <f t="shared" si="15"/>
        <v>HRAS</v>
      </c>
      <c r="C971" t="str">
        <f>IF(B971="","",VLOOKUP(B971,'arf3'!$A$2:$A$801,1,FALSE))</f>
        <v>HRAS</v>
      </c>
    </row>
    <row r="972" spans="1:3" ht="15" x14ac:dyDescent="0.25">
      <c r="A972" s="15" t="s">
        <v>3349</v>
      </c>
      <c r="B972" t="str">
        <f t="shared" si="15"/>
        <v/>
      </c>
      <c r="C972" t="str">
        <f>IF(B972="","",VLOOKUP(B972,'arf3'!$A$2:$A$801,1,FALSE))</f>
        <v/>
      </c>
    </row>
    <row r="973" spans="1:3" ht="15" x14ac:dyDescent="0.25">
      <c r="A973" s="15" t="s">
        <v>3350</v>
      </c>
      <c r="B973" t="str">
        <f t="shared" si="15"/>
        <v/>
      </c>
      <c r="C973" t="str">
        <f>IF(B973="","",VLOOKUP(B973,'arf3'!$A$2:$A$801,1,FALSE))</f>
        <v/>
      </c>
    </row>
    <row r="974" spans="1:3" ht="15" x14ac:dyDescent="0.25">
      <c r="A974" s="15" t="s">
        <v>3351</v>
      </c>
      <c r="B974" t="str">
        <f t="shared" si="15"/>
        <v>HSD17B10</v>
      </c>
      <c r="C974" t="str">
        <f>IF(B974="","",VLOOKUP(B974,'arf3'!$A$2:$A$801,1,FALSE))</f>
        <v>HSD17B10</v>
      </c>
    </row>
    <row r="975" spans="1:3" ht="15" x14ac:dyDescent="0.25">
      <c r="A975" s="15" t="s">
        <v>3352</v>
      </c>
      <c r="B975" t="str">
        <f t="shared" si="15"/>
        <v/>
      </c>
      <c r="C975" t="str">
        <f>IF(B975="","",VLOOKUP(B975,'arf3'!$A$2:$A$801,1,FALSE))</f>
        <v/>
      </c>
    </row>
    <row r="976" spans="1:3" ht="15" x14ac:dyDescent="0.25">
      <c r="A976" s="15" t="s">
        <v>3353</v>
      </c>
      <c r="B976" t="str">
        <f t="shared" si="15"/>
        <v/>
      </c>
      <c r="C976" t="str">
        <f>IF(B976="","",VLOOKUP(B976,'arf3'!$A$2:$A$801,1,FALSE))</f>
        <v/>
      </c>
    </row>
    <row r="977" spans="1:3" ht="15" x14ac:dyDescent="0.25">
      <c r="A977" s="15" t="s">
        <v>3354</v>
      </c>
      <c r="B977" t="str">
        <f t="shared" si="15"/>
        <v>HSPD1</v>
      </c>
      <c r="C977" t="str">
        <f>IF(B977="","",VLOOKUP(B977,'arf3'!$A$2:$A$801,1,FALSE))</f>
        <v>HSPD1</v>
      </c>
    </row>
    <row r="978" spans="1:3" ht="15" x14ac:dyDescent="0.25">
      <c r="A978" s="15" t="s">
        <v>3355</v>
      </c>
      <c r="B978" t="str">
        <f t="shared" si="15"/>
        <v/>
      </c>
      <c r="C978" t="str">
        <f>IF(B978="","",VLOOKUP(B978,'arf3'!$A$2:$A$801,1,FALSE))</f>
        <v/>
      </c>
    </row>
    <row r="979" spans="1:3" ht="15" x14ac:dyDescent="0.25">
      <c r="A979" s="15" t="s">
        <v>3356</v>
      </c>
      <c r="B979" t="str">
        <f t="shared" si="15"/>
        <v/>
      </c>
      <c r="C979" t="str">
        <f>IF(B979="","",VLOOKUP(B979,'arf3'!$A$2:$A$801,1,FALSE))</f>
        <v/>
      </c>
    </row>
    <row r="980" spans="1:3" ht="15" x14ac:dyDescent="0.25">
      <c r="A980" s="15" t="s">
        <v>3357</v>
      </c>
      <c r="B980" t="str">
        <f t="shared" si="15"/>
        <v>HSPG2</v>
      </c>
      <c r="C980" t="str">
        <f>IF(B980="","",VLOOKUP(B980,'arf3'!$A$2:$A$801,1,FALSE))</f>
        <v>HSPG2</v>
      </c>
    </row>
    <row r="981" spans="1:3" ht="15" x14ac:dyDescent="0.25">
      <c r="A981" s="15" t="s">
        <v>3358</v>
      </c>
      <c r="B981" t="str">
        <f t="shared" si="15"/>
        <v/>
      </c>
      <c r="C981" t="str">
        <f>IF(B981="","",VLOOKUP(B981,'arf3'!$A$2:$A$801,1,FALSE))</f>
        <v/>
      </c>
    </row>
    <row r="982" spans="1:3" ht="15" x14ac:dyDescent="0.25">
      <c r="A982" s="15" t="s">
        <v>3359</v>
      </c>
      <c r="B982" t="str">
        <f t="shared" si="15"/>
        <v/>
      </c>
      <c r="C982" t="str">
        <f>IF(B982="","",VLOOKUP(B982,'arf3'!$A$2:$A$801,1,FALSE))</f>
        <v/>
      </c>
    </row>
    <row r="983" spans="1:3" ht="15" x14ac:dyDescent="0.25">
      <c r="A983" s="15" t="s">
        <v>3360</v>
      </c>
      <c r="B983" t="str">
        <f t="shared" si="15"/>
        <v>HUWE1</v>
      </c>
      <c r="C983" t="str">
        <f>IF(B983="","",VLOOKUP(B983,'arf3'!$A$2:$A$801,1,FALSE))</f>
        <v>HUWE1</v>
      </c>
    </row>
    <row r="984" spans="1:3" ht="15" x14ac:dyDescent="0.25">
      <c r="A984" s="15" t="s">
        <v>3361</v>
      </c>
      <c r="B984" t="str">
        <f t="shared" si="15"/>
        <v/>
      </c>
      <c r="C984" t="str">
        <f>IF(B984="","",VLOOKUP(B984,'arf3'!$A$2:$A$801,1,FALSE))</f>
        <v/>
      </c>
    </row>
    <row r="985" spans="1:3" ht="15" x14ac:dyDescent="0.25">
      <c r="A985" s="15" t="s">
        <v>3362</v>
      </c>
      <c r="B985" t="str">
        <f t="shared" si="15"/>
        <v/>
      </c>
      <c r="C985" t="str">
        <f>IF(B985="","",VLOOKUP(B985,'arf3'!$A$2:$A$801,1,FALSE))</f>
        <v/>
      </c>
    </row>
    <row r="986" spans="1:3" ht="15" x14ac:dyDescent="0.25">
      <c r="A986" s="15" t="s">
        <v>3363</v>
      </c>
      <c r="B986" t="str">
        <f t="shared" si="15"/>
        <v>IDS</v>
      </c>
      <c r="C986" t="str">
        <f>IF(B986="","",VLOOKUP(B986,'arf3'!$A$2:$A$801,1,FALSE))</f>
        <v>IDS</v>
      </c>
    </row>
    <row r="987" spans="1:3" ht="15" x14ac:dyDescent="0.25">
      <c r="A987" s="15" t="s">
        <v>3364</v>
      </c>
      <c r="B987" t="str">
        <f t="shared" si="15"/>
        <v/>
      </c>
      <c r="C987" t="str">
        <f>IF(B987="","",VLOOKUP(B987,'arf3'!$A$2:$A$801,1,FALSE))</f>
        <v/>
      </c>
    </row>
    <row r="988" spans="1:3" ht="15" x14ac:dyDescent="0.25">
      <c r="A988" s="15" t="s">
        <v>3365</v>
      </c>
      <c r="B988" t="str">
        <f t="shared" si="15"/>
        <v/>
      </c>
      <c r="C988" t="str">
        <f>IF(B988="","",VLOOKUP(B988,'arf3'!$A$2:$A$801,1,FALSE))</f>
        <v/>
      </c>
    </row>
    <row r="989" spans="1:3" ht="15" x14ac:dyDescent="0.25">
      <c r="A989" s="15" t="s">
        <v>3366</v>
      </c>
      <c r="B989" t="str">
        <f t="shared" si="15"/>
        <v>IDUA</v>
      </c>
      <c r="C989" t="str">
        <f>IF(B989="","",VLOOKUP(B989,'arf3'!$A$2:$A$801,1,FALSE))</f>
        <v>IDUA</v>
      </c>
    </row>
    <row r="990" spans="1:3" ht="15" x14ac:dyDescent="0.25">
      <c r="A990" s="15" t="s">
        <v>3367</v>
      </c>
      <c r="B990" t="str">
        <f t="shared" si="15"/>
        <v/>
      </c>
      <c r="C990" t="str">
        <f>IF(B990="","",VLOOKUP(B990,'arf3'!$A$2:$A$801,1,FALSE))</f>
        <v/>
      </c>
    </row>
    <row r="991" spans="1:3" ht="15" x14ac:dyDescent="0.25">
      <c r="A991" s="15" t="s">
        <v>3368</v>
      </c>
      <c r="B991" t="str">
        <f t="shared" si="15"/>
        <v/>
      </c>
      <c r="C991" t="str">
        <f>IF(B991="","",VLOOKUP(B991,'arf3'!$A$2:$A$801,1,FALSE))</f>
        <v/>
      </c>
    </row>
    <row r="992" spans="1:3" ht="15" x14ac:dyDescent="0.25">
      <c r="A992" s="15" t="s">
        <v>3369</v>
      </c>
      <c r="B992" t="str">
        <f t="shared" si="15"/>
        <v>IER3IP1</v>
      </c>
      <c r="C992" t="str">
        <f>IF(B992="","",VLOOKUP(B992,'arf3'!$A$2:$A$801,1,FALSE))</f>
        <v>IER3IP1</v>
      </c>
    </row>
    <row r="993" spans="1:3" ht="15" x14ac:dyDescent="0.25">
      <c r="A993" s="15" t="s">
        <v>3370</v>
      </c>
      <c r="B993" t="str">
        <f t="shared" si="15"/>
        <v/>
      </c>
      <c r="C993" t="str">
        <f>IF(B993="","",VLOOKUP(B993,'arf3'!$A$2:$A$801,1,FALSE))</f>
        <v/>
      </c>
    </row>
    <row r="994" spans="1:3" ht="15" x14ac:dyDescent="0.25">
      <c r="A994" s="15" t="s">
        <v>3371</v>
      </c>
      <c r="B994" t="str">
        <f t="shared" si="15"/>
        <v/>
      </c>
      <c r="C994" t="str">
        <f>IF(B994="","",VLOOKUP(B994,'arf3'!$A$2:$A$801,1,FALSE))</f>
        <v/>
      </c>
    </row>
    <row r="995" spans="1:3" ht="15" x14ac:dyDescent="0.25">
      <c r="A995" s="15" t="s">
        <v>3372</v>
      </c>
      <c r="B995" t="str">
        <f t="shared" si="15"/>
        <v>IFT172</v>
      </c>
      <c r="C995" t="str">
        <f>IF(B995="","",VLOOKUP(B995,'arf3'!$A$2:$A$801,1,FALSE))</f>
        <v>IFT172</v>
      </c>
    </row>
    <row r="996" spans="1:3" ht="15" x14ac:dyDescent="0.25">
      <c r="A996" s="15" t="s">
        <v>3373</v>
      </c>
      <c r="B996" t="str">
        <f t="shared" si="15"/>
        <v/>
      </c>
      <c r="C996" t="str">
        <f>IF(B996="","",VLOOKUP(B996,'arf3'!$A$2:$A$801,1,FALSE))</f>
        <v/>
      </c>
    </row>
    <row r="997" spans="1:3" ht="15" x14ac:dyDescent="0.25">
      <c r="A997" s="15" t="s">
        <v>3374</v>
      </c>
      <c r="B997" t="str">
        <f t="shared" si="15"/>
        <v/>
      </c>
      <c r="C997" t="str">
        <f>IF(B997="","",VLOOKUP(B997,'arf3'!$A$2:$A$801,1,FALSE))</f>
        <v/>
      </c>
    </row>
    <row r="998" spans="1:3" ht="15" x14ac:dyDescent="0.25">
      <c r="A998" s="15" t="s">
        <v>3375</v>
      </c>
      <c r="B998" t="str">
        <f t="shared" si="15"/>
        <v>IGBP1</v>
      </c>
      <c r="C998" t="str">
        <f>IF(B998="","",VLOOKUP(B998,'arf3'!$A$2:$A$801,1,FALSE))</f>
        <v>IGBP1</v>
      </c>
    </row>
    <row r="999" spans="1:3" ht="15" x14ac:dyDescent="0.25">
      <c r="A999" s="15" t="s">
        <v>3376</v>
      </c>
      <c r="B999" t="str">
        <f t="shared" si="15"/>
        <v/>
      </c>
      <c r="C999" t="str">
        <f>IF(B999="","",VLOOKUP(B999,'arf3'!$A$2:$A$801,1,FALSE))</f>
        <v/>
      </c>
    </row>
    <row r="1000" spans="1:3" ht="15" x14ac:dyDescent="0.25">
      <c r="A1000" s="15" t="s">
        <v>3377</v>
      </c>
      <c r="B1000" t="str">
        <f t="shared" si="15"/>
        <v/>
      </c>
      <c r="C1000" t="str">
        <f>IF(B1000="","",VLOOKUP(B1000,'arf3'!$A$2:$A$801,1,FALSE))</f>
        <v/>
      </c>
    </row>
    <row r="1001" spans="1:3" ht="15" x14ac:dyDescent="0.25">
      <c r="A1001" s="15" t="s">
        <v>3378</v>
      </c>
      <c r="B1001" t="str">
        <f t="shared" si="15"/>
        <v>IGF1</v>
      </c>
      <c r="C1001" t="str">
        <f>IF(B1001="","",VLOOKUP(B1001,'arf3'!$A$2:$A$801,1,FALSE))</f>
        <v>IGF1</v>
      </c>
    </row>
    <row r="1002" spans="1:3" ht="15" x14ac:dyDescent="0.25">
      <c r="A1002" s="15" t="s">
        <v>3379</v>
      </c>
      <c r="B1002" t="str">
        <f t="shared" si="15"/>
        <v/>
      </c>
      <c r="C1002" t="str">
        <f>IF(B1002="","",VLOOKUP(B1002,'arf3'!$A$2:$A$801,1,FALSE))</f>
        <v/>
      </c>
    </row>
    <row r="1003" spans="1:3" ht="15" x14ac:dyDescent="0.25">
      <c r="A1003" s="15" t="s">
        <v>3380</v>
      </c>
      <c r="B1003" t="str">
        <f t="shared" si="15"/>
        <v>IGF1R</v>
      </c>
      <c r="C1003" t="str">
        <f>IF(B1003="","",VLOOKUP(B1003,'arf3'!$A$2:$A$801,1,FALSE))</f>
        <v>IGF1R</v>
      </c>
    </row>
    <row r="1004" spans="1:3" ht="15" x14ac:dyDescent="0.25">
      <c r="A1004" s="15" t="s">
        <v>3381</v>
      </c>
      <c r="B1004" t="str">
        <f t="shared" si="15"/>
        <v/>
      </c>
      <c r="C1004" t="str">
        <f>IF(B1004="","",VLOOKUP(B1004,'arf3'!$A$2:$A$801,1,FALSE))</f>
        <v/>
      </c>
    </row>
    <row r="1005" spans="1:3" ht="15" x14ac:dyDescent="0.25">
      <c r="A1005" s="15" t="s">
        <v>3382</v>
      </c>
      <c r="B1005" t="str">
        <f t="shared" si="15"/>
        <v/>
      </c>
      <c r="C1005" t="str">
        <f>IF(B1005="","",VLOOKUP(B1005,'arf3'!$A$2:$A$801,1,FALSE))</f>
        <v/>
      </c>
    </row>
    <row r="1006" spans="1:3" ht="15" x14ac:dyDescent="0.25">
      <c r="A1006" s="15" t="s">
        <v>3383</v>
      </c>
      <c r="B1006" t="str">
        <f t="shared" si="15"/>
        <v/>
      </c>
      <c r="C1006" t="str">
        <f>IF(B1006="","",VLOOKUP(B1006,'arf3'!$A$2:$A$801,1,FALSE))</f>
        <v/>
      </c>
    </row>
    <row r="1007" spans="1:3" ht="15" x14ac:dyDescent="0.25">
      <c r="A1007" s="15" t="s">
        <v>3384</v>
      </c>
      <c r="B1007" t="str">
        <f t="shared" si="15"/>
        <v>IKBKG</v>
      </c>
      <c r="C1007" t="str">
        <f>IF(B1007="","",VLOOKUP(B1007,'arf3'!$A$2:$A$801,1,FALSE))</f>
        <v>IKBKG</v>
      </c>
    </row>
    <row r="1008" spans="1:3" ht="15" x14ac:dyDescent="0.25">
      <c r="A1008" s="15" t="s">
        <v>3385</v>
      </c>
      <c r="B1008" t="str">
        <f t="shared" si="15"/>
        <v/>
      </c>
      <c r="C1008" t="str">
        <f>IF(B1008="","",VLOOKUP(B1008,'arf3'!$A$2:$A$801,1,FALSE))</f>
        <v/>
      </c>
    </row>
    <row r="1009" spans="1:3" ht="15" x14ac:dyDescent="0.25">
      <c r="A1009" s="15" t="s">
        <v>3386</v>
      </c>
      <c r="B1009" t="str">
        <f t="shared" si="15"/>
        <v/>
      </c>
      <c r="C1009" t="str">
        <f>IF(B1009="","",VLOOKUP(B1009,'arf3'!$A$2:$A$801,1,FALSE))</f>
        <v/>
      </c>
    </row>
    <row r="1010" spans="1:3" ht="15" x14ac:dyDescent="0.25">
      <c r="A1010" s="15" t="s">
        <v>3387</v>
      </c>
      <c r="B1010" t="str">
        <f t="shared" si="15"/>
        <v>IL1RAPL1</v>
      </c>
      <c r="C1010" t="str">
        <f>IF(B1010="","",VLOOKUP(B1010,'arf3'!$A$2:$A$801,1,FALSE))</f>
        <v>IL1RAPL1</v>
      </c>
    </row>
    <row r="1011" spans="1:3" ht="15" x14ac:dyDescent="0.25">
      <c r="A1011" s="15" t="s">
        <v>3388</v>
      </c>
      <c r="B1011" t="str">
        <f t="shared" si="15"/>
        <v/>
      </c>
      <c r="C1011" t="str">
        <f>IF(B1011="","",VLOOKUP(B1011,'arf3'!$A$2:$A$801,1,FALSE))</f>
        <v/>
      </c>
    </row>
    <row r="1012" spans="1:3" ht="15" x14ac:dyDescent="0.25">
      <c r="A1012" s="15" t="s">
        <v>3389</v>
      </c>
      <c r="B1012" t="str">
        <f t="shared" si="15"/>
        <v/>
      </c>
      <c r="C1012" t="str">
        <f>IF(B1012="","",VLOOKUP(B1012,'arf3'!$A$2:$A$801,1,FALSE))</f>
        <v/>
      </c>
    </row>
    <row r="1013" spans="1:3" ht="15" x14ac:dyDescent="0.25">
      <c r="A1013" s="15" t="s">
        <v>3390</v>
      </c>
      <c r="B1013" t="str">
        <f t="shared" si="15"/>
        <v>INPP5E</v>
      </c>
      <c r="C1013" t="str">
        <f>IF(B1013="","",VLOOKUP(B1013,'arf3'!$A$2:$A$801,1,FALSE))</f>
        <v>INPP5E</v>
      </c>
    </row>
    <row r="1014" spans="1:3" ht="15" x14ac:dyDescent="0.25">
      <c r="A1014" s="15" t="s">
        <v>3391</v>
      </c>
      <c r="B1014" t="str">
        <f t="shared" si="15"/>
        <v/>
      </c>
      <c r="C1014" t="str">
        <f>IF(B1014="","",VLOOKUP(B1014,'arf3'!$A$2:$A$801,1,FALSE))</f>
        <v/>
      </c>
    </row>
    <row r="1015" spans="1:3" ht="15" x14ac:dyDescent="0.25">
      <c r="A1015" s="15" t="s">
        <v>3392</v>
      </c>
      <c r="B1015" t="str">
        <f t="shared" si="15"/>
        <v/>
      </c>
      <c r="C1015" t="str">
        <f>IF(B1015="","",VLOOKUP(B1015,'arf3'!$A$2:$A$801,1,FALSE))</f>
        <v/>
      </c>
    </row>
    <row r="1016" spans="1:3" ht="15" x14ac:dyDescent="0.25">
      <c r="A1016" s="15" t="s">
        <v>3393</v>
      </c>
      <c r="B1016" t="str">
        <f t="shared" si="15"/>
        <v>IQSEC2</v>
      </c>
      <c r="C1016" t="str">
        <f>IF(B1016="","",VLOOKUP(B1016,'arf3'!$A$2:$A$801,1,FALSE))</f>
        <v>IQSEC2</v>
      </c>
    </row>
    <row r="1017" spans="1:3" ht="15" x14ac:dyDescent="0.25">
      <c r="A1017" s="15" t="s">
        <v>3394</v>
      </c>
      <c r="B1017" t="str">
        <f t="shared" si="15"/>
        <v/>
      </c>
      <c r="C1017" t="str">
        <f>IF(B1017="","",VLOOKUP(B1017,'arf3'!$A$2:$A$801,1,FALSE))</f>
        <v/>
      </c>
    </row>
    <row r="1018" spans="1:3" ht="15" x14ac:dyDescent="0.25">
      <c r="A1018" s="15" t="s">
        <v>3395</v>
      </c>
      <c r="B1018" t="str">
        <f t="shared" si="15"/>
        <v/>
      </c>
      <c r="C1018" t="str">
        <f>IF(B1018="","",VLOOKUP(B1018,'arf3'!$A$2:$A$801,1,FALSE))</f>
        <v/>
      </c>
    </row>
    <row r="1019" spans="1:3" ht="15" x14ac:dyDescent="0.25">
      <c r="A1019" s="15" t="s">
        <v>3396</v>
      </c>
      <c r="B1019" t="str">
        <f t="shared" si="15"/>
        <v>ISPD</v>
      </c>
      <c r="C1019" t="str">
        <f>IF(B1019="","",VLOOKUP(B1019,'arf3'!$A$2:$A$801,1,FALSE))</f>
        <v>ISPD</v>
      </c>
    </row>
    <row r="1020" spans="1:3" ht="15" x14ac:dyDescent="0.25">
      <c r="A1020" s="15" t="s">
        <v>3397</v>
      </c>
      <c r="B1020" t="str">
        <f t="shared" si="15"/>
        <v/>
      </c>
      <c r="C1020" t="str">
        <f>IF(B1020="","",VLOOKUP(B1020,'arf3'!$A$2:$A$801,1,FALSE))</f>
        <v/>
      </c>
    </row>
    <row r="1021" spans="1:3" ht="15" x14ac:dyDescent="0.25">
      <c r="A1021" s="15" t="s">
        <v>3398</v>
      </c>
      <c r="B1021" t="str">
        <f t="shared" si="15"/>
        <v/>
      </c>
      <c r="C1021" t="str">
        <f>IF(B1021="","",VLOOKUP(B1021,'arf3'!$A$2:$A$801,1,FALSE))</f>
        <v/>
      </c>
    </row>
    <row r="1022" spans="1:3" ht="15" x14ac:dyDescent="0.25">
      <c r="A1022" s="15" t="s">
        <v>3399</v>
      </c>
      <c r="B1022" t="str">
        <f t="shared" si="15"/>
        <v>ITPR1</v>
      </c>
      <c r="C1022" t="str">
        <f>IF(B1022="","",VLOOKUP(B1022,'arf3'!$A$2:$A$801,1,FALSE))</f>
        <v>ITPR1</v>
      </c>
    </row>
    <row r="1023" spans="1:3" ht="15" x14ac:dyDescent="0.25">
      <c r="A1023" s="15" t="s">
        <v>3400</v>
      </c>
      <c r="B1023" t="str">
        <f t="shared" si="15"/>
        <v/>
      </c>
      <c r="C1023" t="str">
        <f>IF(B1023="","",VLOOKUP(B1023,'arf3'!$A$2:$A$801,1,FALSE))</f>
        <v/>
      </c>
    </row>
    <row r="1024" spans="1:3" ht="15" x14ac:dyDescent="0.25">
      <c r="A1024" s="15" t="s">
        <v>3401</v>
      </c>
      <c r="B1024" t="str">
        <f t="shared" si="15"/>
        <v/>
      </c>
      <c r="C1024" t="str">
        <f>IF(B1024="","",VLOOKUP(B1024,'arf3'!$A$2:$A$801,1,FALSE))</f>
        <v/>
      </c>
    </row>
    <row r="1025" spans="1:3" ht="15" x14ac:dyDescent="0.25">
      <c r="A1025" s="15" t="s">
        <v>3402</v>
      </c>
      <c r="B1025" t="str">
        <f t="shared" si="15"/>
        <v>IVD</v>
      </c>
      <c r="C1025" t="str">
        <f>IF(B1025="","",VLOOKUP(B1025,'arf3'!$A$2:$A$801,1,FALSE))</f>
        <v>IVD</v>
      </c>
    </row>
    <row r="1026" spans="1:3" ht="15" x14ac:dyDescent="0.25">
      <c r="A1026" s="15" t="s">
        <v>3403</v>
      </c>
      <c r="B1026" t="str">
        <f t="shared" ref="B1026:B1089" si="16">IF(RIGHT(A1026,1)="a",LEFT(A1026,LEN(A1026)-6),"")</f>
        <v/>
      </c>
      <c r="C1026" t="str">
        <f>IF(B1026="","",VLOOKUP(B1026,'arf3'!$A$2:$A$801,1,FALSE))</f>
        <v/>
      </c>
    </row>
    <row r="1027" spans="1:3" ht="15" x14ac:dyDescent="0.25">
      <c r="A1027" s="15" t="s">
        <v>3404</v>
      </c>
      <c r="B1027" t="str">
        <f t="shared" si="16"/>
        <v/>
      </c>
      <c r="C1027" t="str">
        <f>IF(B1027="","",VLOOKUP(B1027,'arf3'!$A$2:$A$801,1,FALSE))</f>
        <v/>
      </c>
    </row>
    <row r="1028" spans="1:3" ht="15" x14ac:dyDescent="0.25">
      <c r="A1028" s="15" t="s">
        <v>3405</v>
      </c>
      <c r="B1028" t="str">
        <f t="shared" si="16"/>
        <v>JAG1</v>
      </c>
      <c r="C1028" t="str">
        <f>IF(B1028="","",VLOOKUP(B1028,'arf3'!$A$2:$A$801,1,FALSE))</f>
        <v>JAG1</v>
      </c>
    </row>
    <row r="1029" spans="1:3" ht="15" x14ac:dyDescent="0.25">
      <c r="A1029" s="15" t="s">
        <v>3406</v>
      </c>
      <c r="B1029" t="str">
        <f t="shared" si="16"/>
        <v/>
      </c>
      <c r="C1029" t="str">
        <f>IF(B1029="","",VLOOKUP(B1029,'arf3'!$A$2:$A$801,1,FALSE))</f>
        <v/>
      </c>
    </row>
    <row r="1030" spans="1:3" ht="15" x14ac:dyDescent="0.25">
      <c r="A1030" s="15" t="s">
        <v>3407</v>
      </c>
      <c r="B1030" t="str">
        <f t="shared" si="16"/>
        <v/>
      </c>
      <c r="C1030" t="str">
        <f>IF(B1030="","",VLOOKUP(B1030,'arf3'!$A$2:$A$801,1,FALSE))</f>
        <v/>
      </c>
    </row>
    <row r="1031" spans="1:3" ht="15" x14ac:dyDescent="0.25">
      <c r="A1031" s="15" t="s">
        <v>3408</v>
      </c>
      <c r="B1031" t="str">
        <f t="shared" si="16"/>
        <v>JAM3</v>
      </c>
      <c r="C1031" t="str">
        <f>IF(B1031="","",VLOOKUP(B1031,'arf3'!$A$2:$A$801,1,FALSE))</f>
        <v>JAM3</v>
      </c>
    </row>
    <row r="1032" spans="1:3" ht="15" x14ac:dyDescent="0.25">
      <c r="A1032" s="15" t="s">
        <v>3409</v>
      </c>
      <c r="B1032" t="str">
        <f t="shared" si="16"/>
        <v/>
      </c>
      <c r="C1032" t="str">
        <f>IF(B1032="","",VLOOKUP(B1032,'arf3'!$A$2:$A$801,1,FALSE))</f>
        <v/>
      </c>
    </row>
    <row r="1033" spans="1:3" ht="15" x14ac:dyDescent="0.25">
      <c r="A1033" s="15" t="s">
        <v>3410</v>
      </c>
      <c r="B1033" t="str">
        <f t="shared" si="16"/>
        <v/>
      </c>
      <c r="C1033" t="str">
        <f>IF(B1033="","",VLOOKUP(B1033,'arf3'!$A$2:$A$801,1,FALSE))</f>
        <v/>
      </c>
    </row>
    <row r="1034" spans="1:3" ht="15" x14ac:dyDescent="0.25">
      <c r="A1034" s="15" t="s">
        <v>3411</v>
      </c>
      <c r="B1034" t="str">
        <f t="shared" si="16"/>
        <v>KANSL1</v>
      </c>
      <c r="C1034" t="str">
        <f>IF(B1034="","",VLOOKUP(B1034,'arf3'!$A$2:$A$801,1,FALSE))</f>
        <v>KANSL1</v>
      </c>
    </row>
    <row r="1035" spans="1:3" ht="15" x14ac:dyDescent="0.25">
      <c r="A1035" s="15" t="s">
        <v>3412</v>
      </c>
      <c r="B1035" t="str">
        <f t="shared" si="16"/>
        <v/>
      </c>
      <c r="C1035" t="str">
        <f>IF(B1035="","",VLOOKUP(B1035,'arf3'!$A$2:$A$801,1,FALSE))</f>
        <v/>
      </c>
    </row>
    <row r="1036" spans="1:3" ht="15" x14ac:dyDescent="0.25">
      <c r="A1036" s="15" t="s">
        <v>3413</v>
      </c>
      <c r="B1036" t="str">
        <f t="shared" si="16"/>
        <v/>
      </c>
      <c r="C1036" t="str">
        <f>IF(B1036="","",VLOOKUP(B1036,'arf3'!$A$2:$A$801,1,FALSE))</f>
        <v/>
      </c>
    </row>
    <row r="1037" spans="1:3" ht="15" x14ac:dyDescent="0.25">
      <c r="A1037" s="15" t="s">
        <v>3414</v>
      </c>
      <c r="B1037" t="str">
        <f t="shared" si="16"/>
        <v>KAT6A</v>
      </c>
      <c r="C1037" t="str">
        <f>IF(B1037="","",VLOOKUP(B1037,'arf3'!$A$2:$A$801,1,FALSE))</f>
        <v>KAT6A</v>
      </c>
    </row>
    <row r="1038" spans="1:3" ht="15" x14ac:dyDescent="0.25">
      <c r="A1038" s="15" t="s">
        <v>3415</v>
      </c>
      <c r="B1038" t="str">
        <f t="shared" si="16"/>
        <v/>
      </c>
      <c r="C1038" t="str">
        <f>IF(B1038="","",VLOOKUP(B1038,'arf3'!$A$2:$A$801,1,FALSE))</f>
        <v/>
      </c>
    </row>
    <row r="1039" spans="1:3" ht="15" x14ac:dyDescent="0.25">
      <c r="A1039" s="15" t="s">
        <v>3416</v>
      </c>
      <c r="B1039" t="str">
        <f t="shared" si="16"/>
        <v/>
      </c>
      <c r="C1039" t="str">
        <f>IF(B1039="","",VLOOKUP(B1039,'arf3'!$A$2:$A$801,1,FALSE))</f>
        <v/>
      </c>
    </row>
    <row r="1040" spans="1:3" ht="15" x14ac:dyDescent="0.25">
      <c r="A1040" s="15" t="s">
        <v>3417</v>
      </c>
      <c r="B1040" t="str">
        <f t="shared" si="16"/>
        <v>KAT6B</v>
      </c>
      <c r="C1040" t="str">
        <f>IF(B1040="","",VLOOKUP(B1040,'arf3'!$A$2:$A$801,1,FALSE))</f>
        <v>KAT6B</v>
      </c>
    </row>
    <row r="1041" spans="1:3" ht="15" x14ac:dyDescent="0.25">
      <c r="A1041" s="15" t="s">
        <v>3418</v>
      </c>
      <c r="B1041" t="str">
        <f t="shared" si="16"/>
        <v/>
      </c>
      <c r="C1041" t="str">
        <f>IF(B1041="","",VLOOKUP(B1041,'arf3'!$A$2:$A$801,1,FALSE))</f>
        <v/>
      </c>
    </row>
    <row r="1042" spans="1:3" ht="15" x14ac:dyDescent="0.25">
      <c r="A1042" s="15" t="s">
        <v>3419</v>
      </c>
      <c r="B1042" t="str">
        <f t="shared" si="16"/>
        <v/>
      </c>
      <c r="C1042" t="str">
        <f>IF(B1042="","",VLOOKUP(B1042,'arf3'!$A$2:$A$801,1,FALSE))</f>
        <v/>
      </c>
    </row>
    <row r="1043" spans="1:3" ht="15" x14ac:dyDescent="0.25">
      <c r="A1043" s="15" t="s">
        <v>3420</v>
      </c>
      <c r="B1043" t="str">
        <f t="shared" si="16"/>
        <v>KCNC3</v>
      </c>
      <c r="C1043" t="str">
        <f>IF(B1043="","",VLOOKUP(B1043,'arf3'!$A$2:$A$801,1,FALSE))</f>
        <v>KCNC3</v>
      </c>
    </row>
    <row r="1044" spans="1:3" ht="15" x14ac:dyDescent="0.25">
      <c r="A1044" s="15" t="s">
        <v>3421</v>
      </c>
      <c r="B1044" t="str">
        <f t="shared" si="16"/>
        <v/>
      </c>
      <c r="C1044" t="str">
        <f>IF(B1044="","",VLOOKUP(B1044,'arf3'!$A$2:$A$801,1,FALSE))</f>
        <v/>
      </c>
    </row>
    <row r="1045" spans="1:3" ht="15" x14ac:dyDescent="0.25">
      <c r="A1045" s="15" t="s">
        <v>3422</v>
      </c>
      <c r="B1045" t="str">
        <f t="shared" si="16"/>
        <v/>
      </c>
      <c r="C1045" t="str">
        <f>IF(B1045="","",VLOOKUP(B1045,'arf3'!$A$2:$A$801,1,FALSE))</f>
        <v/>
      </c>
    </row>
    <row r="1046" spans="1:3" ht="15" x14ac:dyDescent="0.25">
      <c r="A1046" s="15" t="s">
        <v>3423</v>
      </c>
      <c r="B1046" t="str">
        <f t="shared" si="16"/>
        <v>KCNH1</v>
      </c>
      <c r="C1046" t="str">
        <f>IF(B1046="","",VLOOKUP(B1046,'arf3'!$A$2:$A$801,1,FALSE))</f>
        <v>KCNH1</v>
      </c>
    </row>
    <row r="1047" spans="1:3" ht="15" x14ac:dyDescent="0.25">
      <c r="A1047" s="15" t="s">
        <v>3424</v>
      </c>
      <c r="B1047" t="str">
        <f t="shared" si="16"/>
        <v/>
      </c>
      <c r="C1047" t="str">
        <f>IF(B1047="","",VLOOKUP(B1047,'arf3'!$A$2:$A$801,1,FALSE))</f>
        <v/>
      </c>
    </row>
    <row r="1048" spans="1:3" ht="15" x14ac:dyDescent="0.25">
      <c r="A1048" s="15" t="s">
        <v>3425</v>
      </c>
      <c r="B1048" t="str">
        <f t="shared" si="16"/>
        <v/>
      </c>
      <c r="C1048" t="str">
        <f>IF(B1048="","",VLOOKUP(B1048,'arf3'!$A$2:$A$801,1,FALSE))</f>
        <v/>
      </c>
    </row>
    <row r="1049" spans="1:3" ht="15" x14ac:dyDescent="0.25">
      <c r="A1049" s="15" t="s">
        <v>3426</v>
      </c>
      <c r="B1049" t="str">
        <f t="shared" si="16"/>
        <v>KCNJ10</v>
      </c>
      <c r="C1049" t="str">
        <f>IF(B1049="","",VLOOKUP(B1049,'arf3'!$A$2:$A$801,1,FALSE))</f>
        <v>KCNJ10</v>
      </c>
    </row>
    <row r="1050" spans="1:3" ht="15" x14ac:dyDescent="0.25">
      <c r="A1050" s="15" t="s">
        <v>3427</v>
      </c>
      <c r="B1050" t="str">
        <f t="shared" si="16"/>
        <v/>
      </c>
      <c r="C1050" t="str">
        <f>IF(B1050="","",VLOOKUP(B1050,'arf3'!$A$2:$A$801,1,FALSE))</f>
        <v/>
      </c>
    </row>
    <row r="1051" spans="1:3" ht="15" x14ac:dyDescent="0.25">
      <c r="A1051" s="15" t="s">
        <v>3428</v>
      </c>
      <c r="B1051" t="str">
        <f t="shared" si="16"/>
        <v/>
      </c>
      <c r="C1051" t="str">
        <f>IF(B1051="","",VLOOKUP(B1051,'arf3'!$A$2:$A$801,1,FALSE))</f>
        <v/>
      </c>
    </row>
    <row r="1052" spans="1:3" ht="15" x14ac:dyDescent="0.25">
      <c r="A1052" s="15" t="s">
        <v>3429</v>
      </c>
      <c r="B1052" t="str">
        <f t="shared" si="16"/>
        <v>KCNJ11</v>
      </c>
      <c r="C1052" t="str">
        <f>IF(B1052="","",VLOOKUP(B1052,'arf3'!$A$2:$A$801,1,FALSE))</f>
        <v>KCNJ11</v>
      </c>
    </row>
    <row r="1053" spans="1:3" ht="15" x14ac:dyDescent="0.25">
      <c r="A1053" s="15" t="s">
        <v>3430</v>
      </c>
      <c r="B1053" t="str">
        <f t="shared" si="16"/>
        <v/>
      </c>
      <c r="C1053" t="str">
        <f>IF(B1053="","",VLOOKUP(B1053,'arf3'!$A$2:$A$801,1,FALSE))</f>
        <v/>
      </c>
    </row>
    <row r="1054" spans="1:3" ht="15" x14ac:dyDescent="0.25">
      <c r="A1054" s="15" t="s">
        <v>3431</v>
      </c>
      <c r="B1054" t="str">
        <f t="shared" si="16"/>
        <v/>
      </c>
      <c r="C1054" t="str">
        <f>IF(B1054="","",VLOOKUP(B1054,'arf3'!$A$2:$A$801,1,FALSE))</f>
        <v/>
      </c>
    </row>
    <row r="1055" spans="1:3" ht="15" x14ac:dyDescent="0.25">
      <c r="A1055" s="15" t="s">
        <v>3432</v>
      </c>
      <c r="B1055" t="str">
        <f t="shared" si="16"/>
        <v>KCNK9</v>
      </c>
      <c r="C1055" t="str">
        <f>IF(B1055="","",VLOOKUP(B1055,'arf3'!$A$2:$A$801,1,FALSE))</f>
        <v>KCNK9</v>
      </c>
    </row>
    <row r="1056" spans="1:3" ht="15" x14ac:dyDescent="0.25">
      <c r="A1056" s="15" t="s">
        <v>3433</v>
      </c>
      <c r="B1056" t="str">
        <f t="shared" si="16"/>
        <v/>
      </c>
      <c r="C1056" t="str">
        <f>IF(B1056="","",VLOOKUP(B1056,'arf3'!$A$2:$A$801,1,FALSE))</f>
        <v/>
      </c>
    </row>
    <row r="1057" spans="1:3" ht="15" x14ac:dyDescent="0.25">
      <c r="A1057" s="15" t="s">
        <v>3434</v>
      </c>
      <c r="B1057" t="str">
        <f t="shared" si="16"/>
        <v/>
      </c>
      <c r="C1057" t="str">
        <f>IF(B1057="","",VLOOKUP(B1057,'arf3'!$A$2:$A$801,1,FALSE))</f>
        <v/>
      </c>
    </row>
    <row r="1058" spans="1:3" ht="15" x14ac:dyDescent="0.25">
      <c r="A1058" s="15" t="s">
        <v>3435</v>
      </c>
      <c r="B1058" t="str">
        <f t="shared" si="16"/>
        <v>KCNQ2</v>
      </c>
      <c r="C1058" t="str">
        <f>IF(B1058="","",VLOOKUP(B1058,'arf3'!$A$2:$A$801,1,FALSE))</f>
        <v>KCNQ2</v>
      </c>
    </row>
    <row r="1059" spans="1:3" ht="15" x14ac:dyDescent="0.25">
      <c r="A1059" s="15" t="s">
        <v>3436</v>
      </c>
      <c r="B1059" t="str">
        <f t="shared" si="16"/>
        <v/>
      </c>
      <c r="C1059" t="str">
        <f>IF(B1059="","",VLOOKUP(B1059,'arf3'!$A$2:$A$801,1,FALSE))</f>
        <v/>
      </c>
    </row>
    <row r="1060" spans="1:3" ht="15" x14ac:dyDescent="0.25">
      <c r="A1060" s="15" t="s">
        <v>3437</v>
      </c>
      <c r="B1060" t="str">
        <f t="shared" si="16"/>
        <v/>
      </c>
      <c r="C1060" t="str">
        <f>IF(B1060="","",VLOOKUP(B1060,'arf3'!$A$2:$A$801,1,FALSE))</f>
        <v/>
      </c>
    </row>
    <row r="1061" spans="1:3" ht="15" x14ac:dyDescent="0.25">
      <c r="A1061" s="15" t="s">
        <v>3438</v>
      </c>
      <c r="B1061" t="str">
        <f t="shared" si="16"/>
        <v>KCNQ5</v>
      </c>
      <c r="C1061" t="str">
        <f>IF(B1061="","",VLOOKUP(B1061,'arf3'!$A$2:$A$801,1,FALSE))</f>
        <v>KCNQ5</v>
      </c>
    </row>
    <row r="1062" spans="1:3" ht="15" x14ac:dyDescent="0.25">
      <c r="A1062" s="15" t="s">
        <v>3439</v>
      </c>
      <c r="B1062" t="str">
        <f t="shared" si="16"/>
        <v/>
      </c>
      <c r="C1062" t="str">
        <f>IF(B1062="","",VLOOKUP(B1062,'arf3'!$A$2:$A$801,1,FALSE))</f>
        <v/>
      </c>
    </row>
    <row r="1063" spans="1:3" ht="15" x14ac:dyDescent="0.25">
      <c r="A1063" s="15" t="s">
        <v>3440</v>
      </c>
      <c r="B1063" t="str">
        <f t="shared" si="16"/>
        <v/>
      </c>
      <c r="C1063" t="str">
        <f>IF(B1063="","",VLOOKUP(B1063,'arf3'!$A$2:$A$801,1,FALSE))</f>
        <v/>
      </c>
    </row>
    <row r="1064" spans="1:3" ht="15" x14ac:dyDescent="0.25">
      <c r="A1064" s="15" t="s">
        <v>3441</v>
      </c>
      <c r="B1064" t="str">
        <f t="shared" si="16"/>
        <v>KCNT1</v>
      </c>
      <c r="C1064" t="str">
        <f>IF(B1064="","",VLOOKUP(B1064,'arf3'!$A$2:$A$801,1,FALSE))</f>
        <v>KCNT1</v>
      </c>
    </row>
    <row r="1065" spans="1:3" ht="15" x14ac:dyDescent="0.25">
      <c r="A1065" s="15" t="s">
        <v>3442</v>
      </c>
      <c r="B1065" t="str">
        <f t="shared" si="16"/>
        <v/>
      </c>
      <c r="C1065" t="str">
        <f>IF(B1065="","",VLOOKUP(B1065,'arf3'!$A$2:$A$801,1,FALSE))</f>
        <v/>
      </c>
    </row>
    <row r="1066" spans="1:3" ht="15" x14ac:dyDescent="0.25">
      <c r="A1066" s="15" t="s">
        <v>3443</v>
      </c>
      <c r="B1066" t="str">
        <f t="shared" si="16"/>
        <v/>
      </c>
      <c r="C1066" t="str">
        <f>IF(B1066="","",VLOOKUP(B1066,'arf3'!$A$2:$A$801,1,FALSE))</f>
        <v/>
      </c>
    </row>
    <row r="1067" spans="1:3" ht="15" x14ac:dyDescent="0.25">
      <c r="A1067" s="15" t="s">
        <v>3444</v>
      </c>
      <c r="B1067" t="str">
        <f t="shared" si="16"/>
        <v>KCTD7</v>
      </c>
      <c r="C1067" t="str">
        <f>IF(B1067="","",VLOOKUP(B1067,'arf3'!$A$2:$A$801,1,FALSE))</f>
        <v>KCTD7</v>
      </c>
    </row>
    <row r="1068" spans="1:3" ht="15" x14ac:dyDescent="0.25">
      <c r="A1068" s="15" t="s">
        <v>3445</v>
      </c>
      <c r="B1068" t="str">
        <f t="shared" si="16"/>
        <v/>
      </c>
      <c r="C1068" t="str">
        <f>IF(B1068="","",VLOOKUP(B1068,'arf3'!$A$2:$A$801,1,FALSE))</f>
        <v/>
      </c>
    </row>
    <row r="1069" spans="1:3" ht="15" x14ac:dyDescent="0.25">
      <c r="A1069" s="15" t="s">
        <v>3446</v>
      </c>
      <c r="B1069" t="str">
        <f t="shared" si="16"/>
        <v/>
      </c>
      <c r="C1069" t="str">
        <f>IF(B1069="","",VLOOKUP(B1069,'arf3'!$A$2:$A$801,1,FALSE))</f>
        <v/>
      </c>
    </row>
    <row r="1070" spans="1:3" ht="15" x14ac:dyDescent="0.25">
      <c r="A1070" s="15" t="s">
        <v>3447</v>
      </c>
      <c r="B1070" t="str">
        <f t="shared" si="16"/>
        <v>KDM1A</v>
      </c>
      <c r="C1070" t="str">
        <f>IF(B1070="","",VLOOKUP(B1070,'arf3'!$A$2:$A$801,1,FALSE))</f>
        <v>KDM1A</v>
      </c>
    </row>
    <row r="1071" spans="1:3" ht="15" x14ac:dyDescent="0.25">
      <c r="A1071" s="15" t="s">
        <v>3448</v>
      </c>
      <c r="B1071" t="str">
        <f t="shared" si="16"/>
        <v/>
      </c>
      <c r="C1071" t="str">
        <f>IF(B1071="","",VLOOKUP(B1071,'arf3'!$A$2:$A$801,1,FALSE))</f>
        <v/>
      </c>
    </row>
    <row r="1072" spans="1:3" ht="15" x14ac:dyDescent="0.25">
      <c r="A1072" s="15" t="s">
        <v>3449</v>
      </c>
      <c r="B1072" t="str">
        <f t="shared" si="16"/>
        <v/>
      </c>
      <c r="C1072" t="str">
        <f>IF(B1072="","",VLOOKUP(B1072,'arf3'!$A$2:$A$801,1,FALSE))</f>
        <v/>
      </c>
    </row>
    <row r="1073" spans="1:3" ht="15" x14ac:dyDescent="0.25">
      <c r="A1073" s="15" t="s">
        <v>3450</v>
      </c>
      <c r="B1073" t="str">
        <f t="shared" si="16"/>
        <v>KDM5C</v>
      </c>
      <c r="C1073" t="str">
        <f>IF(B1073="","",VLOOKUP(B1073,'arf3'!$A$2:$A$801,1,FALSE))</f>
        <v>KDM5C</v>
      </c>
    </row>
    <row r="1074" spans="1:3" ht="15" x14ac:dyDescent="0.25">
      <c r="A1074" s="15" t="s">
        <v>3451</v>
      </c>
      <c r="B1074" t="str">
        <f t="shared" si="16"/>
        <v/>
      </c>
      <c r="C1074" t="str">
        <f>IF(B1074="","",VLOOKUP(B1074,'arf3'!$A$2:$A$801,1,FALSE))</f>
        <v/>
      </c>
    </row>
    <row r="1075" spans="1:3" ht="15" x14ac:dyDescent="0.25">
      <c r="A1075" s="15" t="s">
        <v>3452</v>
      </c>
      <c r="B1075" t="str">
        <f t="shared" si="16"/>
        <v/>
      </c>
      <c r="C1075" t="str">
        <f>IF(B1075="","",VLOOKUP(B1075,'arf3'!$A$2:$A$801,1,FALSE))</f>
        <v/>
      </c>
    </row>
    <row r="1076" spans="1:3" ht="15" x14ac:dyDescent="0.25">
      <c r="A1076" s="15" t="s">
        <v>3453</v>
      </c>
      <c r="B1076" t="str">
        <f t="shared" si="16"/>
        <v>KDM6A</v>
      </c>
      <c r="C1076" t="str">
        <f>IF(B1076="","",VLOOKUP(B1076,'arf3'!$A$2:$A$801,1,FALSE))</f>
        <v>KDM6A</v>
      </c>
    </row>
    <row r="1077" spans="1:3" ht="15" x14ac:dyDescent="0.25">
      <c r="A1077" s="15" t="s">
        <v>3454</v>
      </c>
      <c r="B1077" t="str">
        <f t="shared" si="16"/>
        <v/>
      </c>
      <c r="C1077" t="str">
        <f>IF(B1077="","",VLOOKUP(B1077,'arf3'!$A$2:$A$801,1,FALSE))</f>
        <v/>
      </c>
    </row>
    <row r="1078" spans="1:3" ht="15" x14ac:dyDescent="0.25">
      <c r="A1078" s="15" t="s">
        <v>3455</v>
      </c>
      <c r="B1078" t="str">
        <f t="shared" si="16"/>
        <v/>
      </c>
      <c r="C1078" t="str">
        <f>IF(B1078="","",VLOOKUP(B1078,'arf3'!$A$2:$A$801,1,FALSE))</f>
        <v/>
      </c>
    </row>
    <row r="1079" spans="1:3" ht="15" x14ac:dyDescent="0.25">
      <c r="A1079" s="15" t="s">
        <v>3456</v>
      </c>
      <c r="B1079" t="str">
        <f t="shared" si="16"/>
        <v>KIAA0586</v>
      </c>
      <c r="C1079" t="str">
        <f>IF(B1079="","",VLOOKUP(B1079,'arf3'!$A$2:$A$801,1,FALSE))</f>
        <v>KIAA0586</v>
      </c>
    </row>
    <row r="1080" spans="1:3" ht="15" x14ac:dyDescent="0.25">
      <c r="A1080" s="15" t="s">
        <v>3457</v>
      </c>
      <c r="B1080" t="str">
        <f t="shared" si="16"/>
        <v/>
      </c>
      <c r="C1080" t="str">
        <f>IF(B1080="","",VLOOKUP(B1080,'arf3'!$A$2:$A$801,1,FALSE))</f>
        <v/>
      </c>
    </row>
    <row r="1081" spans="1:3" ht="15" x14ac:dyDescent="0.25">
      <c r="A1081" s="15" t="s">
        <v>3458</v>
      </c>
      <c r="B1081" t="str">
        <f t="shared" si="16"/>
        <v/>
      </c>
      <c r="C1081" t="str">
        <f>IF(B1081="","",VLOOKUP(B1081,'arf3'!$A$2:$A$801,1,FALSE))</f>
        <v/>
      </c>
    </row>
    <row r="1082" spans="1:3" ht="15" x14ac:dyDescent="0.25">
      <c r="A1082" s="15" t="s">
        <v>3459</v>
      </c>
      <c r="B1082" t="str">
        <f t="shared" si="16"/>
        <v>KIAA1033</v>
      </c>
      <c r="C1082" t="str">
        <f>IF(B1082="","",VLOOKUP(B1082,'arf3'!$A$2:$A$801,1,FALSE))</f>
        <v>KIAA1033</v>
      </c>
    </row>
    <row r="1083" spans="1:3" ht="15" x14ac:dyDescent="0.25">
      <c r="A1083" s="15" t="s">
        <v>3460</v>
      </c>
      <c r="B1083" t="str">
        <f t="shared" si="16"/>
        <v/>
      </c>
      <c r="C1083" t="str">
        <f>IF(B1083="","",VLOOKUP(B1083,'arf3'!$A$2:$A$801,1,FALSE))</f>
        <v/>
      </c>
    </row>
    <row r="1084" spans="1:3" ht="15" x14ac:dyDescent="0.25">
      <c r="A1084" s="15" t="s">
        <v>3461</v>
      </c>
      <c r="B1084" t="str">
        <f t="shared" si="16"/>
        <v/>
      </c>
      <c r="C1084" t="str">
        <f>IF(B1084="","",VLOOKUP(B1084,'arf3'!$A$2:$A$801,1,FALSE))</f>
        <v/>
      </c>
    </row>
    <row r="1085" spans="1:3" ht="15" x14ac:dyDescent="0.25">
      <c r="A1085" s="15" t="s">
        <v>3462</v>
      </c>
      <c r="B1085" t="str">
        <f t="shared" si="16"/>
        <v>KIAA1109</v>
      </c>
      <c r="C1085" t="str">
        <f>IF(B1085="","",VLOOKUP(B1085,'arf3'!$A$2:$A$801,1,FALSE))</f>
        <v>KIAA1109</v>
      </c>
    </row>
    <row r="1086" spans="1:3" ht="15" x14ac:dyDescent="0.25">
      <c r="A1086" s="15" t="s">
        <v>3463</v>
      </c>
      <c r="B1086" t="str">
        <f t="shared" si="16"/>
        <v/>
      </c>
      <c r="C1086" t="str">
        <f>IF(B1086="","",VLOOKUP(B1086,'arf3'!$A$2:$A$801,1,FALSE))</f>
        <v/>
      </c>
    </row>
    <row r="1087" spans="1:3" ht="15" x14ac:dyDescent="0.25">
      <c r="A1087" s="15" t="s">
        <v>3464</v>
      </c>
      <c r="B1087" t="str">
        <f t="shared" si="16"/>
        <v/>
      </c>
      <c r="C1087" t="str">
        <f>IF(B1087="","",VLOOKUP(B1087,'arf3'!$A$2:$A$801,1,FALSE))</f>
        <v/>
      </c>
    </row>
    <row r="1088" spans="1:3" ht="15" x14ac:dyDescent="0.25">
      <c r="A1088" s="15" t="s">
        <v>3465</v>
      </c>
      <c r="B1088" t="str">
        <f t="shared" si="16"/>
        <v>KIAA2022</v>
      </c>
      <c r="C1088" t="str">
        <f>IF(B1088="","",VLOOKUP(B1088,'arf3'!$A$2:$A$801,1,FALSE))</f>
        <v>KIAA2022</v>
      </c>
    </row>
    <row r="1089" spans="1:3" ht="15" x14ac:dyDescent="0.25">
      <c r="A1089" s="15" t="s">
        <v>3466</v>
      </c>
      <c r="B1089" t="str">
        <f t="shared" si="16"/>
        <v/>
      </c>
      <c r="C1089" t="str">
        <f>IF(B1089="","",VLOOKUP(B1089,'arf3'!$A$2:$A$801,1,FALSE))</f>
        <v/>
      </c>
    </row>
    <row r="1090" spans="1:3" ht="15" x14ac:dyDescent="0.25">
      <c r="A1090" s="15" t="s">
        <v>3467</v>
      </c>
      <c r="B1090" t="str">
        <f t="shared" ref="B1090:B1153" si="17">IF(RIGHT(A1090,1)="a",LEFT(A1090,LEN(A1090)-6),"")</f>
        <v/>
      </c>
      <c r="C1090" t="str">
        <f>IF(B1090="","",VLOOKUP(B1090,'arf3'!$A$2:$A$801,1,FALSE))</f>
        <v/>
      </c>
    </row>
    <row r="1091" spans="1:3" ht="15" x14ac:dyDescent="0.25">
      <c r="A1091" s="15" t="s">
        <v>3468</v>
      </c>
      <c r="B1091" t="str">
        <f t="shared" si="17"/>
        <v>KIF11</v>
      </c>
      <c r="C1091" t="str">
        <f>IF(B1091="","",VLOOKUP(B1091,'arf3'!$A$2:$A$801,1,FALSE))</f>
        <v>KIF11</v>
      </c>
    </row>
    <row r="1092" spans="1:3" ht="15" x14ac:dyDescent="0.25">
      <c r="A1092" s="15" t="s">
        <v>3469</v>
      </c>
      <c r="B1092" t="str">
        <f t="shared" si="17"/>
        <v/>
      </c>
      <c r="C1092" t="str">
        <f>IF(B1092="","",VLOOKUP(B1092,'arf3'!$A$2:$A$801,1,FALSE))</f>
        <v/>
      </c>
    </row>
    <row r="1093" spans="1:3" ht="15" x14ac:dyDescent="0.25">
      <c r="A1093" s="15" t="s">
        <v>3470</v>
      </c>
      <c r="B1093" t="str">
        <f t="shared" si="17"/>
        <v/>
      </c>
      <c r="C1093" t="str">
        <f>IF(B1093="","",VLOOKUP(B1093,'arf3'!$A$2:$A$801,1,FALSE))</f>
        <v/>
      </c>
    </row>
    <row r="1094" spans="1:3" ht="15" x14ac:dyDescent="0.25">
      <c r="A1094" s="15" t="s">
        <v>3471</v>
      </c>
      <c r="B1094" t="str">
        <f t="shared" si="17"/>
        <v>KIF1A</v>
      </c>
      <c r="C1094" t="str">
        <f>IF(B1094="","",VLOOKUP(B1094,'arf3'!$A$2:$A$801,1,FALSE))</f>
        <v>KIF1A</v>
      </c>
    </row>
    <row r="1095" spans="1:3" ht="15" x14ac:dyDescent="0.25">
      <c r="A1095" s="15" t="s">
        <v>3472</v>
      </c>
      <c r="B1095" t="str">
        <f t="shared" si="17"/>
        <v/>
      </c>
      <c r="C1095" t="str">
        <f>IF(B1095="","",VLOOKUP(B1095,'arf3'!$A$2:$A$801,1,FALSE))</f>
        <v/>
      </c>
    </row>
    <row r="1096" spans="1:3" ht="15" x14ac:dyDescent="0.25">
      <c r="A1096" s="15" t="s">
        <v>3473</v>
      </c>
      <c r="B1096" t="str">
        <f t="shared" si="17"/>
        <v/>
      </c>
      <c r="C1096" t="str">
        <f>IF(B1096="","",VLOOKUP(B1096,'arf3'!$A$2:$A$801,1,FALSE))</f>
        <v/>
      </c>
    </row>
    <row r="1097" spans="1:3" ht="15" x14ac:dyDescent="0.25">
      <c r="A1097" s="15" t="s">
        <v>3474</v>
      </c>
      <c r="B1097" t="str">
        <f t="shared" si="17"/>
        <v>KIF1BP</v>
      </c>
      <c r="C1097" t="str">
        <f>IF(B1097="","",VLOOKUP(B1097,'arf3'!$A$2:$A$801,1,FALSE))</f>
        <v>KIF1BP</v>
      </c>
    </row>
    <row r="1098" spans="1:3" ht="15" x14ac:dyDescent="0.25">
      <c r="A1098" s="15" t="s">
        <v>3475</v>
      </c>
      <c r="B1098" t="str">
        <f t="shared" si="17"/>
        <v/>
      </c>
      <c r="C1098" t="str">
        <f>IF(B1098="","",VLOOKUP(B1098,'arf3'!$A$2:$A$801,1,FALSE))</f>
        <v/>
      </c>
    </row>
    <row r="1099" spans="1:3" ht="15" x14ac:dyDescent="0.25">
      <c r="A1099" s="15" t="s">
        <v>3476</v>
      </c>
      <c r="B1099" t="str">
        <f t="shared" si="17"/>
        <v/>
      </c>
      <c r="C1099" t="str">
        <f>IF(B1099="","",VLOOKUP(B1099,'arf3'!$A$2:$A$801,1,FALSE))</f>
        <v/>
      </c>
    </row>
    <row r="1100" spans="1:3" ht="15" x14ac:dyDescent="0.25">
      <c r="A1100" s="15" t="s">
        <v>3477</v>
      </c>
      <c r="B1100" t="str">
        <f t="shared" si="17"/>
        <v>KIF4A</v>
      </c>
      <c r="C1100" t="str">
        <f>IF(B1100="","",VLOOKUP(B1100,'arf3'!$A$2:$A$801,1,FALSE))</f>
        <v>KIF4A</v>
      </c>
    </row>
    <row r="1101" spans="1:3" ht="15" x14ac:dyDescent="0.25">
      <c r="A1101" s="15" t="s">
        <v>3478</v>
      </c>
      <c r="B1101" t="str">
        <f t="shared" si="17"/>
        <v/>
      </c>
      <c r="C1101" t="str">
        <f>IF(B1101="","",VLOOKUP(B1101,'arf3'!$A$2:$A$801,1,FALSE))</f>
        <v/>
      </c>
    </row>
    <row r="1102" spans="1:3" ht="15" x14ac:dyDescent="0.25">
      <c r="A1102" s="15" t="s">
        <v>3479</v>
      </c>
      <c r="B1102" t="str">
        <f t="shared" si="17"/>
        <v/>
      </c>
      <c r="C1102" t="str">
        <f>IF(B1102="","",VLOOKUP(B1102,'arf3'!$A$2:$A$801,1,FALSE))</f>
        <v/>
      </c>
    </row>
    <row r="1103" spans="1:3" ht="15" x14ac:dyDescent="0.25">
      <c r="A1103" s="15" t="s">
        <v>3480</v>
      </c>
      <c r="B1103" t="str">
        <f t="shared" si="17"/>
        <v>KIF5C</v>
      </c>
      <c r="C1103" t="str">
        <f>IF(B1103="","",VLOOKUP(B1103,'arf3'!$A$2:$A$801,1,FALSE))</f>
        <v>KIF5C</v>
      </c>
    </row>
    <row r="1104" spans="1:3" ht="15" x14ac:dyDescent="0.25">
      <c r="A1104" s="15" t="s">
        <v>3481</v>
      </c>
      <c r="B1104" t="str">
        <f t="shared" si="17"/>
        <v/>
      </c>
      <c r="C1104" t="str">
        <f>IF(B1104="","",VLOOKUP(B1104,'arf3'!$A$2:$A$801,1,FALSE))</f>
        <v/>
      </c>
    </row>
    <row r="1105" spans="1:3" ht="15" x14ac:dyDescent="0.25">
      <c r="A1105" s="15" t="s">
        <v>3482</v>
      </c>
      <c r="B1105" t="str">
        <f t="shared" si="17"/>
        <v/>
      </c>
      <c r="C1105" t="str">
        <f>IF(B1105="","",VLOOKUP(B1105,'arf3'!$A$2:$A$801,1,FALSE))</f>
        <v/>
      </c>
    </row>
    <row r="1106" spans="1:3" ht="15" x14ac:dyDescent="0.25">
      <c r="A1106" s="15" t="s">
        <v>3483</v>
      </c>
      <c r="B1106" t="str">
        <f t="shared" si="17"/>
        <v>KIF7</v>
      </c>
      <c r="C1106" t="str">
        <f>IF(B1106="","",VLOOKUP(B1106,'arf3'!$A$2:$A$801,1,FALSE))</f>
        <v>KIF7</v>
      </c>
    </row>
    <row r="1107" spans="1:3" ht="15" x14ac:dyDescent="0.25">
      <c r="A1107" s="15" t="s">
        <v>3484</v>
      </c>
      <c r="B1107" t="str">
        <f t="shared" si="17"/>
        <v/>
      </c>
      <c r="C1107" t="str">
        <f>IF(B1107="","",VLOOKUP(B1107,'arf3'!$A$2:$A$801,1,FALSE))</f>
        <v/>
      </c>
    </row>
    <row r="1108" spans="1:3" ht="15" x14ac:dyDescent="0.25">
      <c r="A1108" s="15" t="s">
        <v>3485</v>
      </c>
      <c r="B1108" t="str">
        <f t="shared" si="17"/>
        <v/>
      </c>
      <c r="C1108" t="str">
        <f>IF(B1108="","",VLOOKUP(B1108,'arf3'!$A$2:$A$801,1,FALSE))</f>
        <v/>
      </c>
    </row>
    <row r="1109" spans="1:3" ht="15" x14ac:dyDescent="0.25">
      <c r="A1109" s="15" t="s">
        <v>3486</v>
      </c>
      <c r="B1109" t="str">
        <f t="shared" si="17"/>
        <v>KIRREL3</v>
      </c>
      <c r="C1109" t="str">
        <f>IF(B1109="","",VLOOKUP(B1109,'arf3'!$A$2:$A$801,1,FALSE))</f>
        <v>KIRREL3</v>
      </c>
    </row>
    <row r="1110" spans="1:3" ht="15" x14ac:dyDescent="0.25">
      <c r="A1110" s="15" t="s">
        <v>3487</v>
      </c>
      <c r="B1110" t="str">
        <f t="shared" si="17"/>
        <v/>
      </c>
      <c r="C1110" t="str">
        <f>IF(B1110="","",VLOOKUP(B1110,'arf3'!$A$2:$A$801,1,FALSE))</f>
        <v/>
      </c>
    </row>
    <row r="1111" spans="1:3" ht="15" x14ac:dyDescent="0.25">
      <c r="A1111" s="15" t="s">
        <v>3488</v>
      </c>
      <c r="B1111" t="str">
        <f t="shared" si="17"/>
        <v/>
      </c>
      <c r="C1111" t="str">
        <f>IF(B1111="","",VLOOKUP(B1111,'arf3'!$A$2:$A$801,1,FALSE))</f>
        <v/>
      </c>
    </row>
    <row r="1112" spans="1:3" ht="15" x14ac:dyDescent="0.25">
      <c r="A1112" s="15" t="s">
        <v>3489</v>
      </c>
      <c r="B1112" t="str">
        <f t="shared" si="17"/>
        <v>KMT2A</v>
      </c>
      <c r="C1112" t="str">
        <f>IF(B1112="","",VLOOKUP(B1112,'arf3'!$A$2:$A$801,1,FALSE))</f>
        <v>KMT2A</v>
      </c>
    </row>
    <row r="1113" spans="1:3" ht="15" x14ac:dyDescent="0.25">
      <c r="A1113" s="15" t="s">
        <v>3490</v>
      </c>
      <c r="B1113" t="str">
        <f t="shared" si="17"/>
        <v/>
      </c>
      <c r="C1113" t="str">
        <f>IF(B1113="","",VLOOKUP(B1113,'arf3'!$A$2:$A$801,1,FALSE))</f>
        <v/>
      </c>
    </row>
    <row r="1114" spans="1:3" ht="15" x14ac:dyDescent="0.25">
      <c r="A1114" s="15" t="s">
        <v>3491</v>
      </c>
      <c r="B1114" t="str">
        <f t="shared" si="17"/>
        <v/>
      </c>
      <c r="C1114" t="str">
        <f>IF(B1114="","",VLOOKUP(B1114,'arf3'!$A$2:$A$801,1,FALSE))</f>
        <v/>
      </c>
    </row>
    <row r="1115" spans="1:3" ht="15" x14ac:dyDescent="0.25">
      <c r="A1115" s="15" t="s">
        <v>3492</v>
      </c>
      <c r="B1115" t="str">
        <f t="shared" si="17"/>
        <v>KMT2D</v>
      </c>
      <c r="C1115" t="str">
        <f>IF(B1115="","",VLOOKUP(B1115,'arf3'!$A$2:$A$801,1,FALSE))</f>
        <v>KMT2D</v>
      </c>
    </row>
    <row r="1116" spans="1:3" ht="15" x14ac:dyDescent="0.25">
      <c r="A1116" s="15" t="s">
        <v>3493</v>
      </c>
      <c r="B1116" t="str">
        <f t="shared" si="17"/>
        <v/>
      </c>
      <c r="C1116" t="str">
        <f>IF(B1116="","",VLOOKUP(B1116,'arf3'!$A$2:$A$801,1,FALSE))</f>
        <v/>
      </c>
    </row>
    <row r="1117" spans="1:3" ht="15" x14ac:dyDescent="0.25">
      <c r="A1117" s="15" t="s">
        <v>3494</v>
      </c>
      <c r="B1117" t="str">
        <f t="shared" si="17"/>
        <v/>
      </c>
      <c r="C1117" t="str">
        <f>IF(B1117="","",VLOOKUP(B1117,'arf3'!$A$2:$A$801,1,FALSE))</f>
        <v/>
      </c>
    </row>
    <row r="1118" spans="1:3" ht="15" x14ac:dyDescent="0.25">
      <c r="A1118" s="15" t="s">
        <v>3495</v>
      </c>
      <c r="B1118" t="str">
        <f t="shared" si="17"/>
        <v>KNL1</v>
      </c>
      <c r="C1118" t="str">
        <f>IF(B1118="","",VLOOKUP(B1118,'arf3'!$A$2:$A$801,1,FALSE))</f>
        <v>KNL1</v>
      </c>
    </row>
    <row r="1119" spans="1:3" ht="15" x14ac:dyDescent="0.25">
      <c r="A1119" s="15" t="s">
        <v>3496</v>
      </c>
      <c r="B1119" t="str">
        <f t="shared" si="17"/>
        <v/>
      </c>
      <c r="C1119" t="str">
        <f>IF(B1119="","",VLOOKUP(B1119,'arf3'!$A$2:$A$801,1,FALSE))</f>
        <v/>
      </c>
    </row>
    <row r="1120" spans="1:3" ht="15" x14ac:dyDescent="0.25">
      <c r="A1120" s="15" t="s">
        <v>3497</v>
      </c>
      <c r="B1120" t="str">
        <f t="shared" si="17"/>
        <v/>
      </c>
      <c r="C1120" t="str">
        <f>IF(B1120="","",VLOOKUP(B1120,'arf3'!$A$2:$A$801,1,FALSE))</f>
        <v/>
      </c>
    </row>
    <row r="1121" spans="1:3" ht="15" x14ac:dyDescent="0.25">
      <c r="A1121" s="15" t="s">
        <v>3498</v>
      </c>
      <c r="B1121" t="str">
        <f t="shared" si="17"/>
        <v>KPTN</v>
      </c>
      <c r="C1121" t="str">
        <f>IF(B1121="","",VLOOKUP(B1121,'arf3'!$A$2:$A$801,1,FALSE))</f>
        <v>KPTN</v>
      </c>
    </row>
    <row r="1122" spans="1:3" ht="15" x14ac:dyDescent="0.25">
      <c r="A1122" s="15" t="s">
        <v>3499</v>
      </c>
      <c r="B1122" t="str">
        <f t="shared" si="17"/>
        <v/>
      </c>
      <c r="C1122" t="str">
        <f>IF(B1122="","",VLOOKUP(B1122,'arf3'!$A$2:$A$801,1,FALSE))</f>
        <v/>
      </c>
    </row>
    <row r="1123" spans="1:3" ht="15" x14ac:dyDescent="0.25">
      <c r="A1123" s="15" t="s">
        <v>3500</v>
      </c>
      <c r="B1123" t="str">
        <f t="shared" si="17"/>
        <v/>
      </c>
      <c r="C1123" t="str">
        <f>IF(B1123="","",VLOOKUP(B1123,'arf3'!$A$2:$A$801,1,FALSE))</f>
        <v/>
      </c>
    </row>
    <row r="1124" spans="1:3" ht="15" x14ac:dyDescent="0.25">
      <c r="A1124" s="15" t="s">
        <v>3501</v>
      </c>
      <c r="B1124" t="str">
        <f t="shared" si="17"/>
        <v>KRAS</v>
      </c>
      <c r="C1124" t="str">
        <f>IF(B1124="","",VLOOKUP(B1124,'arf3'!$A$2:$A$801,1,FALSE))</f>
        <v>KRAS</v>
      </c>
    </row>
    <row r="1125" spans="1:3" ht="15" x14ac:dyDescent="0.25">
      <c r="A1125" s="15" t="s">
        <v>3502</v>
      </c>
      <c r="B1125" t="str">
        <f t="shared" si="17"/>
        <v/>
      </c>
      <c r="C1125" t="str">
        <f>IF(B1125="","",VLOOKUP(B1125,'arf3'!$A$2:$A$801,1,FALSE))</f>
        <v/>
      </c>
    </row>
    <row r="1126" spans="1:3" ht="15" x14ac:dyDescent="0.25">
      <c r="A1126" s="15" t="s">
        <v>3503</v>
      </c>
      <c r="B1126" t="str">
        <f t="shared" si="17"/>
        <v/>
      </c>
      <c r="C1126" t="str">
        <f>IF(B1126="","",VLOOKUP(B1126,'arf3'!$A$2:$A$801,1,FALSE))</f>
        <v/>
      </c>
    </row>
    <row r="1127" spans="1:3" ht="15" x14ac:dyDescent="0.25">
      <c r="A1127" s="15" t="s">
        <v>3504</v>
      </c>
      <c r="B1127" t="str">
        <f t="shared" si="17"/>
        <v>KRBOX4</v>
      </c>
      <c r="C1127" t="str">
        <f>IF(B1127="","",VLOOKUP(B1127,'arf3'!$A$2:$A$801,1,FALSE))</f>
        <v>KRBOX4</v>
      </c>
    </row>
    <row r="1128" spans="1:3" ht="15" x14ac:dyDescent="0.25">
      <c r="A1128" s="15" t="s">
        <v>3505</v>
      </c>
      <c r="B1128" t="str">
        <f t="shared" si="17"/>
        <v/>
      </c>
      <c r="C1128" t="str">
        <f>IF(B1128="","",VLOOKUP(B1128,'arf3'!$A$2:$A$801,1,FALSE))</f>
        <v/>
      </c>
    </row>
    <row r="1129" spans="1:3" ht="15" x14ac:dyDescent="0.25">
      <c r="A1129" s="15" t="s">
        <v>3506</v>
      </c>
      <c r="B1129" t="str">
        <f t="shared" si="17"/>
        <v/>
      </c>
      <c r="C1129" t="str">
        <f>IF(B1129="","",VLOOKUP(B1129,'arf3'!$A$2:$A$801,1,FALSE))</f>
        <v/>
      </c>
    </row>
    <row r="1130" spans="1:3" ht="15" x14ac:dyDescent="0.25">
      <c r="A1130" s="15" t="s">
        <v>3507</v>
      </c>
      <c r="B1130" t="str">
        <f t="shared" si="17"/>
        <v>L1CAM</v>
      </c>
      <c r="C1130" t="str">
        <f>IF(B1130="","",VLOOKUP(B1130,'arf3'!$A$2:$A$801,1,FALSE))</f>
        <v>L1CAM</v>
      </c>
    </row>
    <row r="1131" spans="1:3" ht="15" x14ac:dyDescent="0.25">
      <c r="A1131" s="15" t="s">
        <v>3508</v>
      </c>
      <c r="B1131" t="str">
        <f t="shared" si="17"/>
        <v/>
      </c>
      <c r="C1131" t="str">
        <f>IF(B1131="","",VLOOKUP(B1131,'arf3'!$A$2:$A$801,1,FALSE))</f>
        <v/>
      </c>
    </row>
    <row r="1132" spans="1:3" ht="15" x14ac:dyDescent="0.25">
      <c r="A1132" s="15" t="s">
        <v>3509</v>
      </c>
      <c r="B1132" t="str">
        <f t="shared" si="17"/>
        <v/>
      </c>
      <c r="C1132" t="str">
        <f>IF(B1132="","",VLOOKUP(B1132,'arf3'!$A$2:$A$801,1,FALSE))</f>
        <v/>
      </c>
    </row>
    <row r="1133" spans="1:3" ht="15" x14ac:dyDescent="0.25">
      <c r="A1133" s="15" t="s">
        <v>3510</v>
      </c>
      <c r="B1133" t="str">
        <f t="shared" si="17"/>
        <v>L2HGDH</v>
      </c>
      <c r="C1133" t="str">
        <f>IF(B1133="","",VLOOKUP(B1133,'arf3'!$A$2:$A$801,1,FALSE))</f>
        <v>L2HGDH</v>
      </c>
    </row>
    <row r="1134" spans="1:3" ht="15" x14ac:dyDescent="0.25">
      <c r="A1134" s="15" t="s">
        <v>3511</v>
      </c>
      <c r="B1134" t="str">
        <f t="shared" si="17"/>
        <v/>
      </c>
      <c r="C1134" t="str">
        <f>IF(B1134="","",VLOOKUP(B1134,'arf3'!$A$2:$A$801,1,FALSE))</f>
        <v/>
      </c>
    </row>
    <row r="1135" spans="1:3" ht="15" x14ac:dyDescent="0.25">
      <c r="A1135" s="15" t="s">
        <v>3512</v>
      </c>
      <c r="B1135" t="str">
        <f t="shared" si="17"/>
        <v/>
      </c>
      <c r="C1135" t="str">
        <f>IF(B1135="","",VLOOKUP(B1135,'arf3'!$A$2:$A$801,1,FALSE))</f>
        <v/>
      </c>
    </row>
    <row r="1136" spans="1:3" ht="15" x14ac:dyDescent="0.25">
      <c r="A1136" s="15" t="s">
        <v>3513</v>
      </c>
      <c r="B1136" t="str">
        <f t="shared" si="17"/>
        <v>LAMA1</v>
      </c>
      <c r="C1136" t="str">
        <f>IF(B1136="","",VLOOKUP(B1136,'arf3'!$A$2:$A$801,1,FALSE))</f>
        <v>LAMA1</v>
      </c>
    </row>
    <row r="1137" spans="1:3" ht="15" x14ac:dyDescent="0.25">
      <c r="A1137" s="15" t="s">
        <v>3514</v>
      </c>
      <c r="B1137" t="str">
        <f t="shared" si="17"/>
        <v/>
      </c>
      <c r="C1137" t="str">
        <f>IF(B1137="","",VLOOKUP(B1137,'arf3'!$A$2:$A$801,1,FALSE))</f>
        <v/>
      </c>
    </row>
    <row r="1138" spans="1:3" ht="15" x14ac:dyDescent="0.25">
      <c r="A1138" s="15" t="s">
        <v>3515</v>
      </c>
      <c r="B1138" t="str">
        <f t="shared" si="17"/>
        <v/>
      </c>
      <c r="C1138" t="str">
        <f>IF(B1138="","",VLOOKUP(B1138,'arf3'!$A$2:$A$801,1,FALSE))</f>
        <v/>
      </c>
    </row>
    <row r="1139" spans="1:3" ht="15" x14ac:dyDescent="0.25">
      <c r="A1139" s="15" t="s">
        <v>3516</v>
      </c>
      <c r="B1139" t="str">
        <f t="shared" si="17"/>
        <v>LAMA2</v>
      </c>
      <c r="C1139" t="str">
        <f>IF(B1139="","",VLOOKUP(B1139,'arf3'!$A$2:$A$801,1,FALSE))</f>
        <v>LAMA2</v>
      </c>
    </row>
    <row r="1140" spans="1:3" ht="15" x14ac:dyDescent="0.25">
      <c r="A1140" s="15" t="s">
        <v>3517</v>
      </c>
      <c r="B1140" t="str">
        <f t="shared" si="17"/>
        <v/>
      </c>
      <c r="C1140" t="str">
        <f>IF(B1140="","",VLOOKUP(B1140,'arf3'!$A$2:$A$801,1,FALSE))</f>
        <v/>
      </c>
    </row>
    <row r="1141" spans="1:3" ht="15" x14ac:dyDescent="0.25">
      <c r="A1141" s="15" t="s">
        <v>3518</v>
      </c>
      <c r="B1141" t="str">
        <f t="shared" si="17"/>
        <v/>
      </c>
      <c r="C1141" t="str">
        <f>IF(B1141="","",VLOOKUP(B1141,'arf3'!$A$2:$A$801,1,FALSE))</f>
        <v/>
      </c>
    </row>
    <row r="1142" spans="1:3" ht="15" x14ac:dyDescent="0.25">
      <c r="A1142" s="15" t="s">
        <v>3519</v>
      </c>
      <c r="B1142" t="str">
        <f t="shared" si="17"/>
        <v>LAMC3</v>
      </c>
      <c r="C1142" t="str">
        <f>IF(B1142="","",VLOOKUP(B1142,'arf3'!$A$2:$A$801,1,FALSE))</f>
        <v>LAMC3</v>
      </c>
    </row>
    <row r="1143" spans="1:3" ht="15" x14ac:dyDescent="0.25">
      <c r="A1143" s="15" t="s">
        <v>3520</v>
      </c>
      <c r="B1143" t="str">
        <f t="shared" si="17"/>
        <v/>
      </c>
      <c r="C1143" t="str">
        <f>IF(B1143="","",VLOOKUP(B1143,'arf3'!$A$2:$A$801,1,FALSE))</f>
        <v/>
      </c>
    </row>
    <row r="1144" spans="1:3" ht="15" x14ac:dyDescent="0.25">
      <c r="A1144" s="15" t="s">
        <v>3521</v>
      </c>
      <c r="B1144" t="str">
        <f t="shared" si="17"/>
        <v/>
      </c>
      <c r="C1144" t="str">
        <f>IF(B1144="","",VLOOKUP(B1144,'arf3'!$A$2:$A$801,1,FALSE))</f>
        <v/>
      </c>
    </row>
    <row r="1145" spans="1:3" ht="15" x14ac:dyDescent="0.25">
      <c r="A1145" s="15" t="s">
        <v>3522</v>
      </c>
      <c r="B1145" t="str">
        <f t="shared" si="17"/>
        <v>LAMP2</v>
      </c>
      <c r="C1145" t="str">
        <f>IF(B1145="","",VLOOKUP(B1145,'arf3'!$A$2:$A$801,1,FALSE))</f>
        <v>LAMP2</v>
      </c>
    </row>
    <row r="1146" spans="1:3" ht="15" x14ac:dyDescent="0.25">
      <c r="A1146" s="15" t="s">
        <v>3523</v>
      </c>
      <c r="B1146" t="str">
        <f t="shared" si="17"/>
        <v/>
      </c>
      <c r="C1146" t="str">
        <f>IF(B1146="","",VLOOKUP(B1146,'arf3'!$A$2:$A$801,1,FALSE))</f>
        <v/>
      </c>
    </row>
    <row r="1147" spans="1:3" ht="15" x14ac:dyDescent="0.25">
      <c r="A1147" s="15" t="s">
        <v>3524</v>
      </c>
      <c r="B1147" t="str">
        <f t="shared" si="17"/>
        <v/>
      </c>
      <c r="C1147" t="str">
        <f>IF(B1147="","",VLOOKUP(B1147,'arf3'!$A$2:$A$801,1,FALSE))</f>
        <v/>
      </c>
    </row>
    <row r="1148" spans="1:3" ht="15" x14ac:dyDescent="0.25">
      <c r="A1148" s="15" t="s">
        <v>3525</v>
      </c>
      <c r="B1148" t="str">
        <f t="shared" si="17"/>
        <v>LARGE1</v>
      </c>
      <c r="C1148" t="str">
        <f>IF(B1148="","",VLOOKUP(B1148,'arf3'!$A$2:$A$801,1,FALSE))</f>
        <v>LARGE1</v>
      </c>
    </row>
    <row r="1149" spans="1:3" ht="15" x14ac:dyDescent="0.25">
      <c r="A1149" s="15" t="s">
        <v>3526</v>
      </c>
      <c r="B1149" t="str">
        <f t="shared" si="17"/>
        <v/>
      </c>
      <c r="C1149" t="str">
        <f>IF(B1149="","",VLOOKUP(B1149,'arf3'!$A$2:$A$801,1,FALSE))</f>
        <v/>
      </c>
    </row>
    <row r="1150" spans="1:3" ht="15" x14ac:dyDescent="0.25">
      <c r="A1150" s="15" t="s">
        <v>3527</v>
      </c>
      <c r="B1150" t="str">
        <f t="shared" si="17"/>
        <v/>
      </c>
      <c r="C1150" t="str">
        <f>IF(B1150="","",VLOOKUP(B1150,'arf3'!$A$2:$A$801,1,FALSE))</f>
        <v/>
      </c>
    </row>
    <row r="1151" spans="1:3" ht="15" x14ac:dyDescent="0.25">
      <c r="A1151" s="15" t="s">
        <v>3528</v>
      </c>
      <c r="B1151" t="str">
        <f t="shared" si="17"/>
        <v>LARP7</v>
      </c>
      <c r="C1151" t="str">
        <f>IF(B1151="","",VLOOKUP(B1151,'arf3'!$A$2:$A$801,1,FALSE))</f>
        <v>LARP7</v>
      </c>
    </row>
    <row r="1152" spans="1:3" ht="15" x14ac:dyDescent="0.25">
      <c r="A1152" s="15" t="s">
        <v>3529</v>
      </c>
      <c r="B1152" t="str">
        <f t="shared" si="17"/>
        <v/>
      </c>
      <c r="C1152" t="str">
        <f>IF(B1152="","",VLOOKUP(B1152,'arf3'!$A$2:$A$801,1,FALSE))</f>
        <v/>
      </c>
    </row>
    <row r="1153" spans="1:3" ht="15" x14ac:dyDescent="0.25">
      <c r="A1153" s="15" t="s">
        <v>3530</v>
      </c>
      <c r="B1153" t="str">
        <f t="shared" si="17"/>
        <v/>
      </c>
      <c r="C1153" t="str">
        <f>IF(B1153="","",VLOOKUP(B1153,'arf3'!$A$2:$A$801,1,FALSE))</f>
        <v/>
      </c>
    </row>
    <row r="1154" spans="1:3" ht="15" x14ac:dyDescent="0.25">
      <c r="A1154" s="15" t="s">
        <v>3531</v>
      </c>
      <c r="B1154" t="str">
        <f t="shared" ref="B1154:B1217" si="18">IF(RIGHT(A1154,1)="a",LEFT(A1154,LEN(A1154)-6),"")</f>
        <v>LIG4</v>
      </c>
      <c r="C1154" t="str">
        <f>IF(B1154="","",VLOOKUP(B1154,'arf3'!$A$2:$A$801,1,FALSE))</f>
        <v>LIG4</v>
      </c>
    </row>
    <row r="1155" spans="1:3" ht="15" x14ac:dyDescent="0.25">
      <c r="A1155" s="15" t="s">
        <v>3532</v>
      </c>
      <c r="B1155" t="str">
        <f t="shared" si="18"/>
        <v/>
      </c>
      <c r="C1155" t="str">
        <f>IF(B1155="","",VLOOKUP(B1155,'arf3'!$A$2:$A$801,1,FALSE))</f>
        <v/>
      </c>
    </row>
    <row r="1156" spans="1:3" ht="15" x14ac:dyDescent="0.25">
      <c r="A1156" s="15" t="s">
        <v>3533</v>
      </c>
      <c r="B1156" t="str">
        <f t="shared" si="18"/>
        <v/>
      </c>
      <c r="C1156" t="str">
        <f>IF(B1156="","",VLOOKUP(B1156,'arf3'!$A$2:$A$801,1,FALSE))</f>
        <v/>
      </c>
    </row>
    <row r="1157" spans="1:3" ht="15" x14ac:dyDescent="0.25">
      <c r="A1157" s="15" t="s">
        <v>3534</v>
      </c>
      <c r="B1157" t="str">
        <f t="shared" si="18"/>
        <v>LINS1</v>
      </c>
      <c r="C1157" t="str">
        <f>IF(B1157="","",VLOOKUP(B1157,'arf3'!$A$2:$A$801,1,FALSE))</f>
        <v>LINS1</v>
      </c>
    </row>
    <row r="1158" spans="1:3" ht="15" x14ac:dyDescent="0.25">
      <c r="A1158" s="15" t="s">
        <v>3535</v>
      </c>
      <c r="B1158" t="str">
        <f t="shared" si="18"/>
        <v/>
      </c>
      <c r="C1158" t="str">
        <f>IF(B1158="","",VLOOKUP(B1158,'arf3'!$A$2:$A$801,1,FALSE))</f>
        <v/>
      </c>
    </row>
    <row r="1159" spans="1:3" ht="15" x14ac:dyDescent="0.25">
      <c r="A1159" s="15" t="s">
        <v>3536</v>
      </c>
      <c r="B1159" t="str">
        <f t="shared" si="18"/>
        <v/>
      </c>
      <c r="C1159" t="str">
        <f>IF(B1159="","",VLOOKUP(B1159,'arf3'!$A$2:$A$801,1,FALSE))</f>
        <v/>
      </c>
    </row>
    <row r="1160" spans="1:3" ht="15" x14ac:dyDescent="0.25">
      <c r="A1160" s="15" t="s">
        <v>3537</v>
      </c>
      <c r="B1160" t="str">
        <f t="shared" si="18"/>
        <v>LMBRD1</v>
      </c>
      <c r="C1160" t="str">
        <f>IF(B1160="","",VLOOKUP(B1160,'arf3'!$A$2:$A$801,1,FALSE))</f>
        <v>LMBRD1</v>
      </c>
    </row>
    <row r="1161" spans="1:3" ht="15" x14ac:dyDescent="0.25">
      <c r="A1161" s="15" t="s">
        <v>3538</v>
      </c>
      <c r="B1161" t="str">
        <f t="shared" si="18"/>
        <v/>
      </c>
      <c r="C1161" t="str">
        <f>IF(B1161="","",VLOOKUP(B1161,'arf3'!$A$2:$A$801,1,FALSE))</f>
        <v/>
      </c>
    </row>
    <row r="1162" spans="1:3" ht="15" x14ac:dyDescent="0.25">
      <c r="A1162" s="15" t="s">
        <v>3539</v>
      </c>
      <c r="B1162" t="str">
        <f t="shared" si="18"/>
        <v/>
      </c>
      <c r="C1162" t="str">
        <f>IF(B1162="","",VLOOKUP(B1162,'arf3'!$A$2:$A$801,1,FALSE))</f>
        <v/>
      </c>
    </row>
    <row r="1163" spans="1:3" ht="15" x14ac:dyDescent="0.25">
      <c r="A1163" s="15" t="s">
        <v>3540</v>
      </c>
      <c r="B1163" t="str">
        <f t="shared" si="18"/>
        <v>LMNA</v>
      </c>
      <c r="C1163" t="str">
        <f>IF(B1163="","",VLOOKUP(B1163,'arf3'!$A$2:$A$801,1,FALSE))</f>
        <v>LMNA</v>
      </c>
    </row>
    <row r="1164" spans="1:3" ht="15" x14ac:dyDescent="0.25">
      <c r="A1164" s="15" t="s">
        <v>3541</v>
      </c>
      <c r="B1164" t="str">
        <f t="shared" si="18"/>
        <v/>
      </c>
      <c r="C1164" t="str">
        <f>IF(B1164="","",VLOOKUP(B1164,'arf3'!$A$2:$A$801,1,FALSE))</f>
        <v/>
      </c>
    </row>
    <row r="1165" spans="1:3" ht="15" x14ac:dyDescent="0.25">
      <c r="A1165" s="15" t="s">
        <v>3542</v>
      </c>
      <c r="B1165" t="str">
        <f t="shared" si="18"/>
        <v/>
      </c>
      <c r="C1165" t="str">
        <f>IF(B1165="","",VLOOKUP(B1165,'arf3'!$A$2:$A$801,1,FALSE))</f>
        <v/>
      </c>
    </row>
    <row r="1166" spans="1:3" ht="15" x14ac:dyDescent="0.25">
      <c r="A1166" s="15" t="s">
        <v>3543</v>
      </c>
      <c r="B1166" t="str">
        <f t="shared" si="18"/>
        <v>LRP2</v>
      </c>
      <c r="C1166" t="str">
        <f>IF(B1166="","",VLOOKUP(B1166,'arf3'!$A$2:$A$801,1,FALSE))</f>
        <v>LRP2</v>
      </c>
    </row>
    <row r="1167" spans="1:3" ht="15" x14ac:dyDescent="0.25">
      <c r="A1167" s="15" t="s">
        <v>3544</v>
      </c>
      <c r="B1167" t="str">
        <f t="shared" si="18"/>
        <v/>
      </c>
      <c r="C1167" t="str">
        <f>IF(B1167="","",VLOOKUP(B1167,'arf3'!$A$2:$A$801,1,FALSE))</f>
        <v/>
      </c>
    </row>
    <row r="1168" spans="1:3" ht="15" x14ac:dyDescent="0.25">
      <c r="A1168" s="15" t="s">
        <v>3545</v>
      </c>
      <c r="B1168" t="str">
        <f t="shared" si="18"/>
        <v/>
      </c>
      <c r="C1168" t="str">
        <f>IF(B1168="","",VLOOKUP(B1168,'arf3'!$A$2:$A$801,1,FALSE))</f>
        <v/>
      </c>
    </row>
    <row r="1169" spans="1:3" ht="15" x14ac:dyDescent="0.25">
      <c r="A1169" s="15" t="s">
        <v>3546</v>
      </c>
      <c r="B1169" t="str">
        <f t="shared" si="18"/>
        <v>LRPPRC</v>
      </c>
      <c r="C1169" t="str">
        <f>IF(B1169="","",VLOOKUP(B1169,'arf3'!$A$2:$A$801,1,FALSE))</f>
        <v>LRPPRC</v>
      </c>
    </row>
    <row r="1170" spans="1:3" ht="15" x14ac:dyDescent="0.25">
      <c r="A1170" s="15" t="s">
        <v>3547</v>
      </c>
      <c r="B1170" t="str">
        <f t="shared" si="18"/>
        <v/>
      </c>
      <c r="C1170" t="str">
        <f>IF(B1170="","",VLOOKUP(B1170,'arf3'!$A$2:$A$801,1,FALSE))</f>
        <v/>
      </c>
    </row>
    <row r="1171" spans="1:3" ht="15" x14ac:dyDescent="0.25">
      <c r="A1171" s="15" t="s">
        <v>3548</v>
      </c>
      <c r="B1171" t="str">
        <f t="shared" si="18"/>
        <v/>
      </c>
      <c r="C1171" t="str">
        <f>IF(B1171="","",VLOOKUP(B1171,'arf3'!$A$2:$A$801,1,FALSE))</f>
        <v/>
      </c>
    </row>
    <row r="1172" spans="1:3" ht="15" x14ac:dyDescent="0.25">
      <c r="A1172" s="15" t="s">
        <v>3549</v>
      </c>
      <c r="B1172" t="str">
        <f t="shared" si="18"/>
        <v>MAGEL2</v>
      </c>
      <c r="C1172" t="str">
        <f>IF(B1172="","",VLOOKUP(B1172,'arf3'!$A$2:$A$801,1,FALSE))</f>
        <v>MAGEL2</v>
      </c>
    </row>
    <row r="1173" spans="1:3" ht="15" x14ac:dyDescent="0.25">
      <c r="A1173" s="15" t="s">
        <v>3550</v>
      </c>
      <c r="B1173" t="str">
        <f t="shared" si="18"/>
        <v/>
      </c>
      <c r="C1173" t="str">
        <f>IF(B1173="","",VLOOKUP(B1173,'arf3'!$A$2:$A$801,1,FALSE))</f>
        <v/>
      </c>
    </row>
    <row r="1174" spans="1:3" ht="15" x14ac:dyDescent="0.25">
      <c r="A1174" s="15" t="s">
        <v>3551</v>
      </c>
      <c r="B1174" t="str">
        <f t="shared" si="18"/>
        <v/>
      </c>
      <c r="C1174" t="str">
        <f>IF(B1174="","",VLOOKUP(B1174,'arf3'!$A$2:$A$801,1,FALSE))</f>
        <v/>
      </c>
    </row>
    <row r="1175" spans="1:3" ht="15" x14ac:dyDescent="0.25">
      <c r="A1175" s="15" t="s">
        <v>3552</v>
      </c>
      <c r="B1175" t="str">
        <f t="shared" si="18"/>
        <v>MAN1B1</v>
      </c>
      <c r="C1175" t="str">
        <f>IF(B1175="","",VLOOKUP(B1175,'arf3'!$A$2:$A$801,1,FALSE))</f>
        <v>MAN1B1</v>
      </c>
    </row>
    <row r="1176" spans="1:3" ht="15" x14ac:dyDescent="0.25">
      <c r="A1176" s="15" t="s">
        <v>3553</v>
      </c>
      <c r="B1176" t="str">
        <f t="shared" si="18"/>
        <v/>
      </c>
      <c r="C1176" t="str">
        <f>IF(B1176="","",VLOOKUP(B1176,'arf3'!$A$2:$A$801,1,FALSE))</f>
        <v/>
      </c>
    </row>
    <row r="1177" spans="1:3" ht="15" x14ac:dyDescent="0.25">
      <c r="A1177" s="15" t="s">
        <v>3554</v>
      </c>
      <c r="B1177" t="str">
        <f t="shared" si="18"/>
        <v/>
      </c>
      <c r="C1177" t="str">
        <f>IF(B1177="","",VLOOKUP(B1177,'arf3'!$A$2:$A$801,1,FALSE))</f>
        <v/>
      </c>
    </row>
    <row r="1178" spans="1:3" ht="15" x14ac:dyDescent="0.25">
      <c r="A1178" s="15" t="s">
        <v>3555</v>
      </c>
      <c r="B1178" t="str">
        <f t="shared" si="18"/>
        <v>MAN2B1</v>
      </c>
      <c r="C1178" t="str">
        <f>IF(B1178="","",VLOOKUP(B1178,'arf3'!$A$2:$A$801,1,FALSE))</f>
        <v>MAN2B1</v>
      </c>
    </row>
    <row r="1179" spans="1:3" ht="15" x14ac:dyDescent="0.25">
      <c r="A1179" s="15" t="s">
        <v>3556</v>
      </c>
      <c r="B1179" t="str">
        <f t="shared" si="18"/>
        <v/>
      </c>
      <c r="C1179" t="str">
        <f>IF(B1179="","",VLOOKUP(B1179,'arf3'!$A$2:$A$801,1,FALSE))</f>
        <v/>
      </c>
    </row>
    <row r="1180" spans="1:3" ht="15" x14ac:dyDescent="0.25">
      <c r="A1180" s="15" t="s">
        <v>3557</v>
      </c>
      <c r="B1180" t="str">
        <f t="shared" si="18"/>
        <v/>
      </c>
      <c r="C1180" t="str">
        <f>IF(B1180="","",VLOOKUP(B1180,'arf3'!$A$2:$A$801,1,FALSE))</f>
        <v/>
      </c>
    </row>
    <row r="1181" spans="1:3" ht="15" x14ac:dyDescent="0.25">
      <c r="A1181" s="15" t="s">
        <v>3558</v>
      </c>
      <c r="B1181" t="str">
        <f t="shared" si="18"/>
        <v>MANBA</v>
      </c>
      <c r="C1181" t="str">
        <f>IF(B1181="","",VLOOKUP(B1181,'arf3'!$A$2:$A$801,1,FALSE))</f>
        <v>MANBA</v>
      </c>
    </row>
    <row r="1182" spans="1:3" ht="15" x14ac:dyDescent="0.25">
      <c r="A1182" s="15" t="s">
        <v>3559</v>
      </c>
      <c r="B1182" t="str">
        <f t="shared" si="18"/>
        <v/>
      </c>
      <c r="C1182" t="str">
        <f>IF(B1182="","",VLOOKUP(B1182,'arf3'!$A$2:$A$801,1,FALSE))</f>
        <v/>
      </c>
    </row>
    <row r="1183" spans="1:3" ht="15" x14ac:dyDescent="0.25">
      <c r="A1183" s="15" t="s">
        <v>3560</v>
      </c>
      <c r="B1183" t="str">
        <f t="shared" si="18"/>
        <v/>
      </c>
      <c r="C1183" t="str">
        <f>IF(B1183="","",VLOOKUP(B1183,'arf3'!$A$2:$A$801,1,FALSE))</f>
        <v/>
      </c>
    </row>
    <row r="1184" spans="1:3" ht="15" x14ac:dyDescent="0.25">
      <c r="A1184" s="15" t="s">
        <v>3561</v>
      </c>
      <c r="B1184" t="str">
        <f t="shared" si="18"/>
        <v>MAOA</v>
      </c>
      <c r="C1184" t="str">
        <f>IF(B1184="","",VLOOKUP(B1184,'arf3'!$A$2:$A$801,1,FALSE))</f>
        <v>MAOA</v>
      </c>
    </row>
    <row r="1185" spans="1:3" ht="15" x14ac:dyDescent="0.25">
      <c r="A1185" s="15" t="s">
        <v>3562</v>
      </c>
      <c r="B1185" t="str">
        <f t="shared" si="18"/>
        <v/>
      </c>
      <c r="C1185" t="str">
        <f>IF(B1185="","",VLOOKUP(B1185,'arf3'!$A$2:$A$801,1,FALSE))</f>
        <v/>
      </c>
    </row>
    <row r="1186" spans="1:3" ht="15" x14ac:dyDescent="0.25">
      <c r="A1186" s="15" t="s">
        <v>3563</v>
      </c>
      <c r="B1186" t="str">
        <f t="shared" si="18"/>
        <v/>
      </c>
      <c r="C1186" t="str">
        <f>IF(B1186="","",VLOOKUP(B1186,'arf3'!$A$2:$A$801,1,FALSE))</f>
        <v/>
      </c>
    </row>
    <row r="1187" spans="1:3" ht="15" x14ac:dyDescent="0.25">
      <c r="A1187" s="15" t="s">
        <v>3564</v>
      </c>
      <c r="B1187" t="str">
        <f t="shared" si="18"/>
        <v>MAP2K1</v>
      </c>
      <c r="C1187" t="str">
        <f>IF(B1187="","",VLOOKUP(B1187,'arf3'!$A$2:$A$801,1,FALSE))</f>
        <v>MAP2K1</v>
      </c>
    </row>
    <row r="1188" spans="1:3" ht="15" x14ac:dyDescent="0.25">
      <c r="A1188" s="15" t="s">
        <v>3565</v>
      </c>
      <c r="B1188" t="str">
        <f t="shared" si="18"/>
        <v/>
      </c>
      <c r="C1188" t="str">
        <f>IF(B1188="","",VLOOKUP(B1188,'arf3'!$A$2:$A$801,1,FALSE))</f>
        <v/>
      </c>
    </row>
    <row r="1189" spans="1:3" ht="15" x14ac:dyDescent="0.25">
      <c r="A1189" s="15" t="s">
        <v>3566</v>
      </c>
      <c r="B1189" t="str">
        <f t="shared" si="18"/>
        <v/>
      </c>
      <c r="C1189" t="str">
        <f>IF(B1189="","",VLOOKUP(B1189,'arf3'!$A$2:$A$801,1,FALSE))</f>
        <v/>
      </c>
    </row>
    <row r="1190" spans="1:3" ht="15" x14ac:dyDescent="0.25">
      <c r="A1190" s="15" t="s">
        <v>3567</v>
      </c>
      <c r="B1190" t="str">
        <f t="shared" si="18"/>
        <v>MAP2K2</v>
      </c>
      <c r="C1190" t="str">
        <f>IF(B1190="","",VLOOKUP(B1190,'arf3'!$A$2:$A$801,1,FALSE))</f>
        <v>MAP2K2</v>
      </c>
    </row>
    <row r="1191" spans="1:3" ht="15" x14ac:dyDescent="0.25">
      <c r="A1191" s="15" t="s">
        <v>3568</v>
      </c>
      <c r="B1191" t="str">
        <f t="shared" si="18"/>
        <v/>
      </c>
      <c r="C1191" t="str">
        <f>IF(B1191="","",VLOOKUP(B1191,'arf3'!$A$2:$A$801,1,FALSE))</f>
        <v/>
      </c>
    </row>
    <row r="1192" spans="1:3" ht="15" x14ac:dyDescent="0.25">
      <c r="A1192" s="15" t="s">
        <v>3569</v>
      </c>
      <c r="B1192" t="str">
        <f t="shared" si="18"/>
        <v/>
      </c>
      <c r="C1192" t="str">
        <f>IF(B1192="","",VLOOKUP(B1192,'arf3'!$A$2:$A$801,1,FALSE))</f>
        <v/>
      </c>
    </row>
    <row r="1193" spans="1:3" ht="15" x14ac:dyDescent="0.25">
      <c r="A1193" s="15" t="s">
        <v>3570</v>
      </c>
      <c r="B1193" t="str">
        <f t="shared" si="18"/>
        <v>MBD5</v>
      </c>
      <c r="C1193" t="str">
        <f>IF(B1193="","",VLOOKUP(B1193,'arf3'!$A$2:$A$801,1,FALSE))</f>
        <v>MBD5</v>
      </c>
    </row>
    <row r="1194" spans="1:3" ht="15" x14ac:dyDescent="0.25">
      <c r="A1194" s="15" t="s">
        <v>3571</v>
      </c>
      <c r="B1194" t="str">
        <f t="shared" si="18"/>
        <v/>
      </c>
      <c r="C1194" t="str">
        <f>IF(B1194="","",VLOOKUP(B1194,'arf3'!$A$2:$A$801,1,FALSE))</f>
        <v/>
      </c>
    </row>
    <row r="1195" spans="1:3" ht="15" x14ac:dyDescent="0.25">
      <c r="A1195" s="15" t="s">
        <v>3572</v>
      </c>
      <c r="B1195" t="str">
        <f t="shared" si="18"/>
        <v/>
      </c>
      <c r="C1195" t="str">
        <f>IF(B1195="","",VLOOKUP(B1195,'arf3'!$A$2:$A$801,1,FALSE))</f>
        <v/>
      </c>
    </row>
    <row r="1196" spans="1:3" ht="15" x14ac:dyDescent="0.25">
      <c r="A1196" s="15" t="s">
        <v>3573</v>
      </c>
      <c r="B1196" t="str">
        <f t="shared" si="18"/>
        <v>MCCC1</v>
      </c>
      <c r="C1196" t="str">
        <f>IF(B1196="","",VLOOKUP(B1196,'arf3'!$A$2:$A$801,1,FALSE))</f>
        <v>MCCC1</v>
      </c>
    </row>
    <row r="1197" spans="1:3" ht="15" x14ac:dyDescent="0.25">
      <c r="A1197" s="15" t="s">
        <v>3574</v>
      </c>
      <c r="B1197" t="str">
        <f t="shared" si="18"/>
        <v/>
      </c>
      <c r="C1197" t="str">
        <f>IF(B1197="","",VLOOKUP(B1197,'arf3'!$A$2:$A$801,1,FALSE))</f>
        <v/>
      </c>
    </row>
    <row r="1198" spans="1:3" ht="15" x14ac:dyDescent="0.25">
      <c r="A1198" s="15" t="s">
        <v>3575</v>
      </c>
      <c r="B1198" t="str">
        <f t="shared" si="18"/>
        <v/>
      </c>
      <c r="C1198" t="str">
        <f>IF(B1198="","",VLOOKUP(B1198,'arf3'!$A$2:$A$801,1,FALSE))</f>
        <v/>
      </c>
    </row>
    <row r="1199" spans="1:3" ht="15" x14ac:dyDescent="0.25">
      <c r="A1199" s="15" t="s">
        <v>3576</v>
      </c>
      <c r="B1199" t="str">
        <f t="shared" si="18"/>
        <v>MCCC2</v>
      </c>
      <c r="C1199" t="str">
        <f>IF(B1199="","",VLOOKUP(B1199,'arf3'!$A$2:$A$801,1,FALSE))</f>
        <v>MCCC2</v>
      </c>
    </row>
    <row r="1200" spans="1:3" ht="15" x14ac:dyDescent="0.25">
      <c r="A1200" s="15" t="s">
        <v>3577</v>
      </c>
      <c r="B1200" t="str">
        <f t="shared" si="18"/>
        <v/>
      </c>
      <c r="C1200" t="str">
        <f>IF(B1200="","",VLOOKUP(B1200,'arf3'!$A$2:$A$801,1,FALSE))</f>
        <v/>
      </c>
    </row>
    <row r="1201" spans="1:3" ht="15" x14ac:dyDescent="0.25">
      <c r="A1201" s="15" t="s">
        <v>3578</v>
      </c>
      <c r="B1201" t="str">
        <f t="shared" si="18"/>
        <v/>
      </c>
      <c r="C1201" t="str">
        <f>IF(B1201="","",VLOOKUP(B1201,'arf3'!$A$2:$A$801,1,FALSE))</f>
        <v/>
      </c>
    </row>
    <row r="1202" spans="1:3" ht="15" x14ac:dyDescent="0.25">
      <c r="A1202" s="15" t="s">
        <v>3579</v>
      </c>
      <c r="B1202" t="str">
        <f t="shared" si="18"/>
        <v>MCOLN1</v>
      </c>
      <c r="C1202" t="str">
        <f>IF(B1202="","",VLOOKUP(B1202,'arf3'!$A$2:$A$801,1,FALSE))</f>
        <v>MCOLN1</v>
      </c>
    </row>
    <row r="1203" spans="1:3" ht="15" x14ac:dyDescent="0.25">
      <c r="A1203" s="15" t="s">
        <v>3580</v>
      </c>
      <c r="B1203" t="str">
        <f t="shared" si="18"/>
        <v/>
      </c>
      <c r="C1203" t="str">
        <f>IF(B1203="","",VLOOKUP(B1203,'arf3'!$A$2:$A$801,1,FALSE))</f>
        <v/>
      </c>
    </row>
    <row r="1204" spans="1:3" ht="15" x14ac:dyDescent="0.25">
      <c r="A1204" s="15" t="s">
        <v>3581</v>
      </c>
      <c r="B1204" t="str">
        <f t="shared" si="18"/>
        <v/>
      </c>
      <c r="C1204" t="str">
        <f>IF(B1204="","",VLOOKUP(B1204,'arf3'!$A$2:$A$801,1,FALSE))</f>
        <v/>
      </c>
    </row>
    <row r="1205" spans="1:3" ht="15" x14ac:dyDescent="0.25">
      <c r="A1205" s="15" t="s">
        <v>3582</v>
      </c>
      <c r="B1205" t="str">
        <f t="shared" si="18"/>
        <v>MCPH1</v>
      </c>
      <c r="C1205" t="str">
        <f>IF(B1205="","",VLOOKUP(B1205,'arf3'!$A$2:$A$801,1,FALSE))</f>
        <v>MCPH1</v>
      </c>
    </row>
    <row r="1206" spans="1:3" ht="15" x14ac:dyDescent="0.25">
      <c r="A1206" s="15" t="s">
        <v>3583</v>
      </c>
      <c r="B1206" t="str">
        <f t="shared" si="18"/>
        <v/>
      </c>
      <c r="C1206" t="str">
        <f>IF(B1206="","",VLOOKUP(B1206,'arf3'!$A$2:$A$801,1,FALSE))</f>
        <v/>
      </c>
    </row>
    <row r="1207" spans="1:3" ht="15" x14ac:dyDescent="0.25">
      <c r="A1207" s="15" t="s">
        <v>3584</v>
      </c>
      <c r="B1207" t="str">
        <f t="shared" si="18"/>
        <v/>
      </c>
      <c r="C1207" t="str">
        <f>IF(B1207="","",VLOOKUP(B1207,'arf3'!$A$2:$A$801,1,FALSE))</f>
        <v/>
      </c>
    </row>
    <row r="1208" spans="1:3" ht="15" x14ac:dyDescent="0.25">
      <c r="A1208" s="15" t="s">
        <v>3585</v>
      </c>
      <c r="B1208" t="str">
        <f t="shared" si="18"/>
        <v>MECP2</v>
      </c>
      <c r="C1208" t="str">
        <f>IF(B1208="","",VLOOKUP(B1208,'arf3'!$A$2:$A$801,1,FALSE))</f>
        <v>MECP2</v>
      </c>
    </row>
    <row r="1209" spans="1:3" ht="15" x14ac:dyDescent="0.25">
      <c r="A1209" s="15" t="s">
        <v>3586</v>
      </c>
      <c r="B1209" t="str">
        <f t="shared" si="18"/>
        <v/>
      </c>
      <c r="C1209" t="str">
        <f>IF(B1209="","",VLOOKUP(B1209,'arf3'!$A$2:$A$801,1,FALSE))</f>
        <v/>
      </c>
    </row>
    <row r="1210" spans="1:3" ht="15" x14ac:dyDescent="0.25">
      <c r="A1210" s="15" t="s">
        <v>3587</v>
      </c>
      <c r="B1210" t="str">
        <f t="shared" si="18"/>
        <v/>
      </c>
      <c r="C1210" t="str">
        <f>IF(B1210="","",VLOOKUP(B1210,'arf3'!$A$2:$A$801,1,FALSE))</f>
        <v/>
      </c>
    </row>
    <row r="1211" spans="1:3" ht="15" x14ac:dyDescent="0.25">
      <c r="A1211" s="15" t="s">
        <v>3588</v>
      </c>
      <c r="B1211" t="str">
        <f t="shared" si="18"/>
        <v>MED12</v>
      </c>
      <c r="C1211" t="str">
        <f>IF(B1211="","",VLOOKUP(B1211,'arf3'!$A$2:$A$801,1,FALSE))</f>
        <v>MED12</v>
      </c>
    </row>
    <row r="1212" spans="1:3" ht="15" x14ac:dyDescent="0.25">
      <c r="A1212" s="15" t="s">
        <v>3589</v>
      </c>
      <c r="B1212" t="str">
        <f t="shared" si="18"/>
        <v/>
      </c>
      <c r="C1212" t="str">
        <f>IF(B1212="","",VLOOKUP(B1212,'arf3'!$A$2:$A$801,1,FALSE))</f>
        <v/>
      </c>
    </row>
    <row r="1213" spans="1:3" ht="15" x14ac:dyDescent="0.25">
      <c r="A1213" s="15" t="s">
        <v>3590</v>
      </c>
      <c r="B1213" t="str">
        <f t="shared" si="18"/>
        <v/>
      </c>
      <c r="C1213" t="str">
        <f>IF(B1213="","",VLOOKUP(B1213,'arf3'!$A$2:$A$801,1,FALSE))</f>
        <v/>
      </c>
    </row>
    <row r="1214" spans="1:3" ht="15" x14ac:dyDescent="0.25">
      <c r="A1214" s="15" t="s">
        <v>3591</v>
      </c>
      <c r="B1214" t="str">
        <f t="shared" si="18"/>
        <v>MED13L</v>
      </c>
      <c r="C1214" t="str">
        <f>IF(B1214="","",VLOOKUP(B1214,'arf3'!$A$2:$A$801,1,FALSE))</f>
        <v>MED13L</v>
      </c>
    </row>
    <row r="1215" spans="1:3" ht="15" x14ac:dyDescent="0.25">
      <c r="A1215" s="15" t="s">
        <v>3592</v>
      </c>
      <c r="B1215" t="str">
        <f t="shared" si="18"/>
        <v/>
      </c>
      <c r="C1215" t="str">
        <f>IF(B1215="","",VLOOKUP(B1215,'arf3'!$A$2:$A$801,1,FALSE))</f>
        <v/>
      </c>
    </row>
    <row r="1216" spans="1:3" ht="15" x14ac:dyDescent="0.25">
      <c r="A1216" s="15" t="s">
        <v>3593</v>
      </c>
      <c r="B1216" t="str">
        <f t="shared" si="18"/>
        <v/>
      </c>
      <c r="C1216" t="str">
        <f>IF(B1216="","",VLOOKUP(B1216,'arf3'!$A$2:$A$801,1,FALSE))</f>
        <v/>
      </c>
    </row>
    <row r="1217" spans="1:3" ht="15" x14ac:dyDescent="0.25">
      <c r="A1217" s="15" t="s">
        <v>3594</v>
      </c>
      <c r="B1217" t="str">
        <f t="shared" si="18"/>
        <v>MED17</v>
      </c>
      <c r="C1217" t="str">
        <f>IF(B1217="","",VLOOKUP(B1217,'arf3'!$A$2:$A$801,1,FALSE))</f>
        <v>MED17</v>
      </c>
    </row>
    <row r="1218" spans="1:3" ht="15" x14ac:dyDescent="0.25">
      <c r="A1218" s="15" t="s">
        <v>3595</v>
      </c>
      <c r="B1218" t="str">
        <f t="shared" ref="B1218:B1281" si="19">IF(RIGHT(A1218,1)="a",LEFT(A1218,LEN(A1218)-6),"")</f>
        <v/>
      </c>
      <c r="C1218" t="str">
        <f>IF(B1218="","",VLOOKUP(B1218,'arf3'!$A$2:$A$801,1,FALSE))</f>
        <v/>
      </c>
    </row>
    <row r="1219" spans="1:3" ht="15" x14ac:dyDescent="0.25">
      <c r="A1219" s="15" t="s">
        <v>3596</v>
      </c>
      <c r="B1219" t="str">
        <f t="shared" si="19"/>
        <v/>
      </c>
      <c r="C1219" t="str">
        <f>IF(B1219="","",VLOOKUP(B1219,'arf3'!$A$2:$A$801,1,FALSE))</f>
        <v/>
      </c>
    </row>
    <row r="1220" spans="1:3" ht="15" x14ac:dyDescent="0.25">
      <c r="A1220" s="15" t="s">
        <v>3597</v>
      </c>
      <c r="B1220" t="str">
        <f t="shared" si="19"/>
        <v>MED23</v>
      </c>
      <c r="C1220" t="str">
        <f>IF(B1220="","",VLOOKUP(B1220,'arf3'!$A$2:$A$801,1,FALSE))</f>
        <v>MED23</v>
      </c>
    </row>
    <row r="1221" spans="1:3" ht="15" x14ac:dyDescent="0.25">
      <c r="A1221" s="15" t="s">
        <v>3598</v>
      </c>
      <c r="B1221" t="str">
        <f t="shared" si="19"/>
        <v/>
      </c>
      <c r="C1221" t="str">
        <f>IF(B1221="","",VLOOKUP(B1221,'arf3'!$A$2:$A$801,1,FALSE))</f>
        <v/>
      </c>
    </row>
    <row r="1222" spans="1:3" ht="15" x14ac:dyDescent="0.25">
      <c r="A1222" s="15" t="s">
        <v>3599</v>
      </c>
      <c r="B1222" t="str">
        <f t="shared" si="19"/>
        <v/>
      </c>
      <c r="C1222" t="str">
        <f>IF(B1222="","",VLOOKUP(B1222,'arf3'!$A$2:$A$801,1,FALSE))</f>
        <v/>
      </c>
    </row>
    <row r="1223" spans="1:3" ht="15" x14ac:dyDescent="0.25">
      <c r="A1223" s="15" t="s">
        <v>3600</v>
      </c>
      <c r="B1223" t="str">
        <f t="shared" si="19"/>
        <v>MEF2C</v>
      </c>
      <c r="C1223" t="str">
        <f>IF(B1223="","",VLOOKUP(B1223,'arf3'!$A$2:$A$801,1,FALSE))</f>
        <v>MEF2C</v>
      </c>
    </row>
    <row r="1224" spans="1:3" ht="15" x14ac:dyDescent="0.25">
      <c r="A1224" s="15" t="s">
        <v>3601</v>
      </c>
      <c r="B1224" t="str">
        <f t="shared" si="19"/>
        <v/>
      </c>
      <c r="C1224" t="str">
        <f>IF(B1224="","",VLOOKUP(B1224,'arf3'!$A$2:$A$801,1,FALSE))</f>
        <v/>
      </c>
    </row>
    <row r="1225" spans="1:3" ht="15" x14ac:dyDescent="0.25">
      <c r="A1225" s="15" t="s">
        <v>3602</v>
      </c>
      <c r="B1225" t="str">
        <f t="shared" si="19"/>
        <v/>
      </c>
      <c r="C1225" t="str">
        <f>IF(B1225="","",VLOOKUP(B1225,'arf3'!$A$2:$A$801,1,FALSE))</f>
        <v/>
      </c>
    </row>
    <row r="1226" spans="1:3" ht="15" x14ac:dyDescent="0.25">
      <c r="A1226" s="15" t="s">
        <v>3603</v>
      </c>
      <c r="B1226" t="str">
        <f t="shared" si="19"/>
        <v>METTL23</v>
      </c>
      <c r="C1226" t="str">
        <f>IF(B1226="","",VLOOKUP(B1226,'arf3'!$A$2:$A$801,1,FALSE))</f>
        <v>METTL23</v>
      </c>
    </row>
    <row r="1227" spans="1:3" ht="15" x14ac:dyDescent="0.25">
      <c r="A1227" s="15" t="s">
        <v>3604</v>
      </c>
      <c r="B1227" t="str">
        <f t="shared" si="19"/>
        <v/>
      </c>
      <c r="C1227" t="str">
        <f>IF(B1227="","",VLOOKUP(B1227,'arf3'!$A$2:$A$801,1,FALSE))</f>
        <v/>
      </c>
    </row>
    <row r="1228" spans="1:3" ht="15" x14ac:dyDescent="0.25">
      <c r="A1228" s="15" t="s">
        <v>3605</v>
      </c>
      <c r="B1228" t="str">
        <f t="shared" si="19"/>
        <v/>
      </c>
      <c r="C1228" t="str">
        <f>IF(B1228="","",VLOOKUP(B1228,'arf3'!$A$2:$A$801,1,FALSE))</f>
        <v/>
      </c>
    </row>
    <row r="1229" spans="1:3" ht="15" x14ac:dyDescent="0.25">
      <c r="A1229" s="15" t="s">
        <v>3606</v>
      </c>
      <c r="B1229" t="str">
        <f t="shared" si="19"/>
        <v>MGAT2</v>
      </c>
      <c r="C1229" t="str">
        <f>IF(B1229="","",VLOOKUP(B1229,'arf3'!$A$2:$A$801,1,FALSE))</f>
        <v>MGAT2</v>
      </c>
    </row>
    <row r="1230" spans="1:3" ht="15" x14ac:dyDescent="0.25">
      <c r="A1230" s="15" t="s">
        <v>3607</v>
      </c>
      <c r="B1230" t="str">
        <f t="shared" si="19"/>
        <v/>
      </c>
      <c r="C1230" t="str">
        <f>IF(B1230="","",VLOOKUP(B1230,'arf3'!$A$2:$A$801,1,FALSE))</f>
        <v/>
      </c>
    </row>
    <row r="1231" spans="1:3" ht="15" x14ac:dyDescent="0.25">
      <c r="A1231" s="15" t="s">
        <v>3608</v>
      </c>
      <c r="B1231" t="str">
        <f t="shared" si="19"/>
        <v/>
      </c>
      <c r="C1231" t="str">
        <f>IF(B1231="","",VLOOKUP(B1231,'arf3'!$A$2:$A$801,1,FALSE))</f>
        <v/>
      </c>
    </row>
    <row r="1232" spans="1:3" ht="15" x14ac:dyDescent="0.25">
      <c r="A1232" s="15" t="s">
        <v>3609</v>
      </c>
      <c r="B1232" t="str">
        <f t="shared" si="19"/>
        <v>MID1</v>
      </c>
      <c r="C1232" t="str">
        <f>IF(B1232="","",VLOOKUP(B1232,'arf3'!$A$2:$A$801,1,FALSE))</f>
        <v>MID1</v>
      </c>
    </row>
    <row r="1233" spans="1:3" ht="15" x14ac:dyDescent="0.25">
      <c r="A1233" s="15" t="s">
        <v>3610</v>
      </c>
      <c r="B1233" t="str">
        <f t="shared" si="19"/>
        <v/>
      </c>
      <c r="C1233" t="str">
        <f>IF(B1233="","",VLOOKUP(B1233,'arf3'!$A$2:$A$801,1,FALSE))</f>
        <v/>
      </c>
    </row>
    <row r="1234" spans="1:3" ht="15" x14ac:dyDescent="0.25">
      <c r="A1234" s="15" t="s">
        <v>3611</v>
      </c>
      <c r="B1234" t="str">
        <f t="shared" si="19"/>
        <v/>
      </c>
      <c r="C1234" t="str">
        <f>IF(B1234="","",VLOOKUP(B1234,'arf3'!$A$2:$A$801,1,FALSE))</f>
        <v/>
      </c>
    </row>
    <row r="1235" spans="1:3" ht="15" x14ac:dyDescent="0.25">
      <c r="A1235" s="15" t="s">
        <v>3612</v>
      </c>
      <c r="B1235" t="str">
        <f t="shared" si="19"/>
        <v>MID2</v>
      </c>
      <c r="C1235" t="str">
        <f>IF(B1235="","",VLOOKUP(B1235,'arf3'!$A$2:$A$801,1,FALSE))</f>
        <v>MID2</v>
      </c>
    </row>
    <row r="1236" spans="1:3" ht="15" x14ac:dyDescent="0.25">
      <c r="A1236" s="15" t="s">
        <v>3613</v>
      </c>
      <c r="B1236" t="str">
        <f t="shared" si="19"/>
        <v/>
      </c>
      <c r="C1236" t="str">
        <f>IF(B1236="","",VLOOKUP(B1236,'arf3'!$A$2:$A$801,1,FALSE))</f>
        <v/>
      </c>
    </row>
    <row r="1237" spans="1:3" ht="15" x14ac:dyDescent="0.25">
      <c r="A1237" s="15" t="s">
        <v>3614</v>
      </c>
      <c r="B1237" t="str">
        <f t="shared" si="19"/>
        <v/>
      </c>
      <c r="C1237" t="str">
        <f>IF(B1237="","",VLOOKUP(B1237,'arf3'!$A$2:$A$801,1,FALSE))</f>
        <v/>
      </c>
    </row>
    <row r="1238" spans="1:3" ht="15" x14ac:dyDescent="0.25">
      <c r="A1238" s="15" t="s">
        <v>3615</v>
      </c>
      <c r="B1238" t="str">
        <f t="shared" si="19"/>
        <v>MKKS</v>
      </c>
      <c r="C1238" t="str">
        <f>IF(B1238="","",VLOOKUP(B1238,'arf3'!$A$2:$A$801,1,FALSE))</f>
        <v>MKKS</v>
      </c>
    </row>
    <row r="1239" spans="1:3" ht="15" x14ac:dyDescent="0.25">
      <c r="A1239" s="15" t="s">
        <v>3616</v>
      </c>
      <c r="B1239" t="str">
        <f t="shared" si="19"/>
        <v/>
      </c>
      <c r="C1239" t="str">
        <f>IF(B1239="","",VLOOKUP(B1239,'arf3'!$A$2:$A$801,1,FALSE))</f>
        <v/>
      </c>
    </row>
    <row r="1240" spans="1:3" ht="15" x14ac:dyDescent="0.25">
      <c r="A1240" s="15" t="s">
        <v>3617</v>
      </c>
      <c r="B1240" t="str">
        <f t="shared" si="19"/>
        <v/>
      </c>
      <c r="C1240" t="str">
        <f>IF(B1240="","",VLOOKUP(B1240,'arf3'!$A$2:$A$801,1,FALSE))</f>
        <v/>
      </c>
    </row>
    <row r="1241" spans="1:3" ht="15" x14ac:dyDescent="0.25">
      <c r="A1241" s="15" t="s">
        <v>3618</v>
      </c>
      <c r="B1241" t="str">
        <f t="shared" si="19"/>
        <v>MLYCD</v>
      </c>
      <c r="C1241" t="str">
        <f>IF(B1241="","",VLOOKUP(B1241,'arf3'!$A$2:$A$801,1,FALSE))</f>
        <v>MLYCD</v>
      </c>
    </row>
    <row r="1242" spans="1:3" ht="15" x14ac:dyDescent="0.25">
      <c r="A1242" s="15" t="s">
        <v>3619</v>
      </c>
      <c r="B1242" t="str">
        <f t="shared" si="19"/>
        <v/>
      </c>
      <c r="C1242" t="str">
        <f>IF(B1242="","",VLOOKUP(B1242,'arf3'!$A$2:$A$801,1,FALSE))</f>
        <v/>
      </c>
    </row>
    <row r="1243" spans="1:3" ht="15" x14ac:dyDescent="0.25">
      <c r="A1243" s="15" t="s">
        <v>3620</v>
      </c>
      <c r="B1243" t="str">
        <f t="shared" si="19"/>
        <v/>
      </c>
      <c r="C1243" t="str">
        <f>IF(B1243="","",VLOOKUP(B1243,'arf3'!$A$2:$A$801,1,FALSE))</f>
        <v/>
      </c>
    </row>
    <row r="1244" spans="1:3" ht="15" x14ac:dyDescent="0.25">
      <c r="A1244" s="15" t="s">
        <v>3621</v>
      </c>
      <c r="B1244" t="str">
        <f t="shared" si="19"/>
        <v>MMAA</v>
      </c>
      <c r="C1244" t="str">
        <f>IF(B1244="","",VLOOKUP(B1244,'arf3'!$A$2:$A$801,1,FALSE))</f>
        <v>MMAA</v>
      </c>
    </row>
    <row r="1245" spans="1:3" ht="15" x14ac:dyDescent="0.25">
      <c r="A1245" s="15" t="s">
        <v>3622</v>
      </c>
      <c r="B1245" t="str">
        <f t="shared" si="19"/>
        <v/>
      </c>
      <c r="C1245" t="str">
        <f>IF(B1245="","",VLOOKUP(B1245,'arf3'!$A$2:$A$801,1,FALSE))</f>
        <v/>
      </c>
    </row>
    <row r="1246" spans="1:3" ht="15" x14ac:dyDescent="0.25">
      <c r="A1246" s="15" t="s">
        <v>3623</v>
      </c>
      <c r="B1246" t="str">
        <f t="shared" si="19"/>
        <v/>
      </c>
      <c r="C1246" t="str">
        <f>IF(B1246="","",VLOOKUP(B1246,'arf3'!$A$2:$A$801,1,FALSE))</f>
        <v/>
      </c>
    </row>
    <row r="1247" spans="1:3" ht="15" x14ac:dyDescent="0.25">
      <c r="A1247" s="15" t="s">
        <v>3624</v>
      </c>
      <c r="B1247" t="str">
        <f t="shared" si="19"/>
        <v>MMACHC</v>
      </c>
      <c r="C1247" t="str">
        <f>IF(B1247="","",VLOOKUP(B1247,'arf3'!$A$2:$A$801,1,FALSE))</f>
        <v>MMACHC</v>
      </c>
    </row>
    <row r="1248" spans="1:3" ht="15" x14ac:dyDescent="0.25">
      <c r="A1248" s="15" t="s">
        <v>3625</v>
      </c>
      <c r="B1248" t="str">
        <f t="shared" si="19"/>
        <v/>
      </c>
      <c r="C1248" t="str">
        <f>IF(B1248="","",VLOOKUP(B1248,'arf3'!$A$2:$A$801,1,FALSE))</f>
        <v/>
      </c>
    </row>
    <row r="1249" spans="1:3" ht="15" x14ac:dyDescent="0.25">
      <c r="A1249" s="15" t="s">
        <v>3626</v>
      </c>
      <c r="B1249" t="str">
        <f t="shared" si="19"/>
        <v/>
      </c>
      <c r="C1249" t="str">
        <f>IF(B1249="","",VLOOKUP(B1249,'arf3'!$A$2:$A$801,1,FALSE))</f>
        <v/>
      </c>
    </row>
    <row r="1250" spans="1:3" ht="15" x14ac:dyDescent="0.25">
      <c r="A1250" s="15" t="s">
        <v>3627</v>
      </c>
      <c r="B1250" t="str">
        <f t="shared" si="19"/>
        <v>MMADHC</v>
      </c>
      <c r="C1250" t="str">
        <f>IF(B1250="","",VLOOKUP(B1250,'arf3'!$A$2:$A$801,1,FALSE))</f>
        <v>MMADHC</v>
      </c>
    </row>
    <row r="1251" spans="1:3" ht="15" x14ac:dyDescent="0.25">
      <c r="A1251" s="15" t="s">
        <v>3628</v>
      </c>
      <c r="B1251" t="str">
        <f t="shared" si="19"/>
        <v/>
      </c>
      <c r="C1251" t="str">
        <f>IF(B1251="","",VLOOKUP(B1251,'arf3'!$A$2:$A$801,1,FALSE))</f>
        <v/>
      </c>
    </row>
    <row r="1252" spans="1:3" ht="15" x14ac:dyDescent="0.25">
      <c r="A1252" s="15" t="s">
        <v>3629</v>
      </c>
      <c r="B1252" t="str">
        <f t="shared" si="19"/>
        <v/>
      </c>
      <c r="C1252" t="str">
        <f>IF(B1252="","",VLOOKUP(B1252,'arf3'!$A$2:$A$801,1,FALSE))</f>
        <v/>
      </c>
    </row>
    <row r="1253" spans="1:3" ht="15" x14ac:dyDescent="0.25">
      <c r="A1253" s="15" t="s">
        <v>3630</v>
      </c>
      <c r="B1253" t="str">
        <f t="shared" si="19"/>
        <v>MMP21</v>
      </c>
      <c r="C1253" t="str">
        <f>IF(B1253="","",VLOOKUP(B1253,'arf3'!$A$2:$A$801,1,FALSE))</f>
        <v>MMP21</v>
      </c>
    </row>
    <row r="1254" spans="1:3" ht="15" x14ac:dyDescent="0.25">
      <c r="A1254" s="15" t="s">
        <v>3631</v>
      </c>
      <c r="B1254" t="str">
        <f t="shared" si="19"/>
        <v/>
      </c>
      <c r="C1254" t="str">
        <f>IF(B1254="","",VLOOKUP(B1254,'arf3'!$A$2:$A$801,1,FALSE))</f>
        <v/>
      </c>
    </row>
    <row r="1255" spans="1:3" ht="15" x14ac:dyDescent="0.25">
      <c r="A1255" s="15" t="s">
        <v>3632</v>
      </c>
      <c r="B1255" t="str">
        <f t="shared" si="19"/>
        <v/>
      </c>
      <c r="C1255" t="str">
        <f>IF(B1255="","",VLOOKUP(B1255,'arf3'!$A$2:$A$801,1,FALSE))</f>
        <v/>
      </c>
    </row>
    <row r="1256" spans="1:3" ht="15" x14ac:dyDescent="0.25">
      <c r="A1256" s="15" t="s">
        <v>3633</v>
      </c>
      <c r="B1256" t="str">
        <f t="shared" si="19"/>
        <v>MOCS1</v>
      </c>
      <c r="C1256" t="str">
        <f>IF(B1256="","",VLOOKUP(B1256,'arf3'!$A$2:$A$801,1,FALSE))</f>
        <v>MOCS1</v>
      </c>
    </row>
    <row r="1257" spans="1:3" ht="15" x14ac:dyDescent="0.25">
      <c r="A1257" s="15" t="s">
        <v>3634</v>
      </c>
      <c r="B1257" t="str">
        <f t="shared" si="19"/>
        <v/>
      </c>
      <c r="C1257" t="str">
        <f>IF(B1257="","",VLOOKUP(B1257,'arf3'!$A$2:$A$801,1,FALSE))</f>
        <v/>
      </c>
    </row>
    <row r="1258" spans="1:3" ht="15" x14ac:dyDescent="0.25">
      <c r="A1258" s="15" t="s">
        <v>3635</v>
      </c>
      <c r="B1258" t="str">
        <f t="shared" si="19"/>
        <v/>
      </c>
      <c r="C1258" t="str">
        <f>IF(B1258="","",VLOOKUP(B1258,'arf3'!$A$2:$A$801,1,FALSE))</f>
        <v/>
      </c>
    </row>
    <row r="1259" spans="1:3" ht="15" x14ac:dyDescent="0.25">
      <c r="A1259" s="15" t="s">
        <v>3636</v>
      </c>
      <c r="B1259" t="str">
        <f t="shared" si="19"/>
        <v>MOCS2</v>
      </c>
      <c r="C1259" t="str">
        <f>IF(B1259="","",VLOOKUP(B1259,'arf3'!$A$2:$A$801,1,FALSE))</f>
        <v>MOCS2</v>
      </c>
    </row>
    <row r="1260" spans="1:3" ht="15" x14ac:dyDescent="0.25">
      <c r="A1260" s="15" t="s">
        <v>3637</v>
      </c>
      <c r="B1260" t="str">
        <f t="shared" si="19"/>
        <v/>
      </c>
      <c r="C1260" t="str">
        <f>IF(B1260="","",VLOOKUP(B1260,'arf3'!$A$2:$A$801,1,FALSE))</f>
        <v/>
      </c>
    </row>
    <row r="1261" spans="1:3" ht="15" x14ac:dyDescent="0.25">
      <c r="A1261" s="15" t="s">
        <v>3638</v>
      </c>
      <c r="B1261" t="str">
        <f t="shared" si="19"/>
        <v/>
      </c>
      <c r="C1261" t="str">
        <f>IF(B1261="","",VLOOKUP(B1261,'arf3'!$A$2:$A$801,1,FALSE))</f>
        <v/>
      </c>
    </row>
    <row r="1262" spans="1:3" ht="15" x14ac:dyDescent="0.25">
      <c r="A1262" s="15" t="s">
        <v>3639</v>
      </c>
      <c r="B1262" t="str">
        <f t="shared" si="19"/>
        <v>MOGS</v>
      </c>
      <c r="C1262" t="str">
        <f>IF(B1262="","",VLOOKUP(B1262,'arf3'!$A$2:$A$801,1,FALSE))</f>
        <v>MOGS</v>
      </c>
    </row>
    <row r="1263" spans="1:3" ht="15" x14ac:dyDescent="0.25">
      <c r="A1263" s="15" t="s">
        <v>3640</v>
      </c>
      <c r="B1263" t="str">
        <f t="shared" si="19"/>
        <v/>
      </c>
      <c r="C1263" t="str">
        <f>IF(B1263="","",VLOOKUP(B1263,'arf3'!$A$2:$A$801,1,FALSE))</f>
        <v/>
      </c>
    </row>
    <row r="1264" spans="1:3" ht="15" x14ac:dyDescent="0.25">
      <c r="A1264" s="15" t="s">
        <v>3641</v>
      </c>
      <c r="B1264" t="str">
        <f t="shared" si="19"/>
        <v/>
      </c>
      <c r="C1264" t="str">
        <f>IF(B1264="","",VLOOKUP(B1264,'arf3'!$A$2:$A$801,1,FALSE))</f>
        <v/>
      </c>
    </row>
    <row r="1265" spans="1:3" ht="15" x14ac:dyDescent="0.25">
      <c r="A1265" s="15" t="s">
        <v>3642</v>
      </c>
      <c r="B1265" t="str">
        <f t="shared" si="19"/>
        <v>MPDU1</v>
      </c>
      <c r="C1265" t="str">
        <f>IF(B1265="","",VLOOKUP(B1265,'arf3'!$A$2:$A$801,1,FALSE))</f>
        <v>MPDU1</v>
      </c>
    </row>
    <row r="1266" spans="1:3" ht="15" x14ac:dyDescent="0.25">
      <c r="A1266" s="15" t="s">
        <v>3643</v>
      </c>
      <c r="B1266" t="str">
        <f t="shared" si="19"/>
        <v/>
      </c>
      <c r="C1266" t="str">
        <f>IF(B1266="","",VLOOKUP(B1266,'arf3'!$A$2:$A$801,1,FALSE))</f>
        <v/>
      </c>
    </row>
    <row r="1267" spans="1:3" ht="15" x14ac:dyDescent="0.25">
      <c r="A1267" s="15" t="s">
        <v>3644</v>
      </c>
      <c r="B1267" t="str">
        <f t="shared" si="19"/>
        <v/>
      </c>
      <c r="C1267" t="str">
        <f>IF(B1267="","",VLOOKUP(B1267,'arf3'!$A$2:$A$801,1,FALSE))</f>
        <v/>
      </c>
    </row>
    <row r="1268" spans="1:3" ht="15" x14ac:dyDescent="0.25">
      <c r="A1268" s="15" t="s">
        <v>3645</v>
      </c>
      <c r="B1268" t="str">
        <f t="shared" si="19"/>
        <v>MPDZ</v>
      </c>
      <c r="C1268" t="str">
        <f>IF(B1268="","",VLOOKUP(B1268,'arf3'!$A$2:$A$801,1,FALSE))</f>
        <v>MPDZ</v>
      </c>
    </row>
    <row r="1269" spans="1:3" ht="15" x14ac:dyDescent="0.25">
      <c r="A1269" s="15" t="s">
        <v>3646</v>
      </c>
      <c r="B1269" t="str">
        <f t="shared" si="19"/>
        <v/>
      </c>
      <c r="C1269" t="str">
        <f>IF(B1269="","",VLOOKUP(B1269,'arf3'!$A$2:$A$801,1,FALSE))</f>
        <v/>
      </c>
    </row>
    <row r="1270" spans="1:3" ht="15" x14ac:dyDescent="0.25">
      <c r="A1270" s="15" t="s">
        <v>3647</v>
      </c>
      <c r="B1270" t="str">
        <f t="shared" si="19"/>
        <v/>
      </c>
      <c r="C1270" t="str">
        <f>IF(B1270="","",VLOOKUP(B1270,'arf3'!$A$2:$A$801,1,FALSE))</f>
        <v/>
      </c>
    </row>
    <row r="1271" spans="1:3" ht="15" x14ac:dyDescent="0.25">
      <c r="A1271" s="15" t="s">
        <v>3648</v>
      </c>
      <c r="B1271" t="str">
        <f t="shared" si="19"/>
        <v>MPLKIP</v>
      </c>
      <c r="C1271" t="str">
        <f>IF(B1271="","",VLOOKUP(B1271,'arf3'!$A$2:$A$801,1,FALSE))</f>
        <v>MPLKIP</v>
      </c>
    </row>
    <row r="1272" spans="1:3" ht="15" x14ac:dyDescent="0.25">
      <c r="A1272" s="15" t="s">
        <v>3649</v>
      </c>
      <c r="B1272" t="str">
        <f t="shared" si="19"/>
        <v/>
      </c>
      <c r="C1272" t="str">
        <f>IF(B1272="","",VLOOKUP(B1272,'arf3'!$A$2:$A$801,1,FALSE))</f>
        <v/>
      </c>
    </row>
    <row r="1273" spans="1:3" ht="15" x14ac:dyDescent="0.25">
      <c r="A1273" s="15" t="s">
        <v>3650</v>
      </c>
      <c r="B1273" t="str">
        <f t="shared" si="19"/>
        <v/>
      </c>
      <c r="C1273" t="str">
        <f>IF(B1273="","",VLOOKUP(B1273,'arf3'!$A$2:$A$801,1,FALSE))</f>
        <v/>
      </c>
    </row>
    <row r="1274" spans="1:3" ht="15" x14ac:dyDescent="0.25">
      <c r="A1274" s="15" t="s">
        <v>3651</v>
      </c>
      <c r="B1274" t="str">
        <f t="shared" si="19"/>
        <v>MRPS22</v>
      </c>
      <c r="C1274" t="str">
        <f>IF(B1274="","",VLOOKUP(B1274,'arf3'!$A$2:$A$801,1,FALSE))</f>
        <v>MRPS22</v>
      </c>
    </row>
    <row r="1275" spans="1:3" ht="15" x14ac:dyDescent="0.25">
      <c r="A1275" s="15" t="s">
        <v>3652</v>
      </c>
      <c r="B1275" t="str">
        <f t="shared" si="19"/>
        <v/>
      </c>
      <c r="C1275" t="str">
        <f>IF(B1275="","",VLOOKUP(B1275,'arf3'!$A$2:$A$801,1,FALSE))</f>
        <v/>
      </c>
    </row>
    <row r="1276" spans="1:3" ht="15" x14ac:dyDescent="0.25">
      <c r="A1276" s="15" t="s">
        <v>3653</v>
      </c>
      <c r="B1276" t="str">
        <f t="shared" si="19"/>
        <v/>
      </c>
      <c r="C1276" t="str">
        <f>IF(B1276="","",VLOOKUP(B1276,'arf3'!$A$2:$A$801,1,FALSE))</f>
        <v/>
      </c>
    </row>
    <row r="1277" spans="1:3" ht="15" x14ac:dyDescent="0.25">
      <c r="A1277" s="15" t="s">
        <v>3654</v>
      </c>
      <c r="B1277" t="str">
        <f t="shared" si="19"/>
        <v>MTHFR</v>
      </c>
      <c r="C1277" t="str">
        <f>IF(B1277="","",VLOOKUP(B1277,'arf3'!$A$2:$A$801,1,FALSE))</f>
        <v>MTHFR</v>
      </c>
    </row>
    <row r="1278" spans="1:3" ht="15" x14ac:dyDescent="0.25">
      <c r="A1278" s="15" t="s">
        <v>3655</v>
      </c>
      <c r="B1278" t="str">
        <f t="shared" si="19"/>
        <v/>
      </c>
      <c r="C1278" t="str">
        <f>IF(B1278="","",VLOOKUP(B1278,'arf3'!$A$2:$A$801,1,FALSE))</f>
        <v/>
      </c>
    </row>
    <row r="1279" spans="1:3" ht="15" x14ac:dyDescent="0.25">
      <c r="A1279" s="15" t="s">
        <v>3656</v>
      </c>
      <c r="B1279" t="str">
        <f t="shared" si="19"/>
        <v/>
      </c>
      <c r="C1279" t="str">
        <f>IF(B1279="","",VLOOKUP(B1279,'arf3'!$A$2:$A$801,1,FALSE))</f>
        <v/>
      </c>
    </row>
    <row r="1280" spans="1:3" ht="15" x14ac:dyDescent="0.25">
      <c r="A1280" s="15" t="s">
        <v>3657</v>
      </c>
      <c r="B1280" t="str">
        <f t="shared" si="19"/>
        <v>MTOR</v>
      </c>
      <c r="C1280" t="str">
        <f>IF(B1280="","",VLOOKUP(B1280,'arf3'!$A$2:$A$801,1,FALSE))</f>
        <v>MTOR</v>
      </c>
    </row>
    <row r="1281" spans="1:3" ht="15" x14ac:dyDescent="0.25">
      <c r="A1281" s="15" t="s">
        <v>3658</v>
      </c>
      <c r="B1281" t="str">
        <f t="shared" si="19"/>
        <v/>
      </c>
      <c r="C1281" t="str">
        <f>IF(B1281="","",VLOOKUP(B1281,'arf3'!$A$2:$A$801,1,FALSE))</f>
        <v/>
      </c>
    </row>
    <row r="1282" spans="1:3" ht="15" x14ac:dyDescent="0.25">
      <c r="A1282" s="15" t="s">
        <v>3659</v>
      </c>
      <c r="B1282" t="str">
        <f t="shared" ref="B1282:B1345" si="20">IF(RIGHT(A1282,1)="a",LEFT(A1282,LEN(A1282)-6),"")</f>
        <v/>
      </c>
      <c r="C1282" t="str">
        <f>IF(B1282="","",VLOOKUP(B1282,'arf3'!$A$2:$A$801,1,FALSE))</f>
        <v/>
      </c>
    </row>
    <row r="1283" spans="1:3" ht="15" x14ac:dyDescent="0.25">
      <c r="A1283" s="15" t="s">
        <v>3660</v>
      </c>
      <c r="B1283" t="str">
        <f t="shared" si="20"/>
        <v>MTR</v>
      </c>
      <c r="C1283" t="str">
        <f>IF(B1283="","",VLOOKUP(B1283,'arf3'!$A$2:$A$801,1,FALSE))</f>
        <v>MTR</v>
      </c>
    </row>
    <row r="1284" spans="1:3" ht="15" x14ac:dyDescent="0.25">
      <c r="A1284" s="15" t="s">
        <v>3661</v>
      </c>
      <c r="B1284" t="str">
        <f t="shared" si="20"/>
        <v/>
      </c>
      <c r="C1284" t="str">
        <f>IF(B1284="","",VLOOKUP(B1284,'arf3'!$A$2:$A$801,1,FALSE))</f>
        <v/>
      </c>
    </row>
    <row r="1285" spans="1:3" ht="15" x14ac:dyDescent="0.25">
      <c r="A1285" s="15" t="s">
        <v>3662</v>
      </c>
      <c r="B1285" t="str">
        <f t="shared" si="20"/>
        <v>MTRR</v>
      </c>
      <c r="C1285" t="str">
        <f>IF(B1285="","",VLOOKUP(B1285,'arf3'!$A$2:$A$801,1,FALSE))</f>
        <v>MTRR</v>
      </c>
    </row>
    <row r="1286" spans="1:3" ht="15" x14ac:dyDescent="0.25">
      <c r="A1286" s="15" t="s">
        <v>3663</v>
      </c>
      <c r="B1286" t="str">
        <f t="shared" si="20"/>
        <v/>
      </c>
      <c r="C1286" t="str">
        <f>IF(B1286="","",VLOOKUP(B1286,'arf3'!$A$2:$A$801,1,FALSE))</f>
        <v/>
      </c>
    </row>
    <row r="1287" spans="1:3" ht="15" x14ac:dyDescent="0.25">
      <c r="A1287" s="15" t="s">
        <v>3664</v>
      </c>
      <c r="B1287" t="str">
        <f t="shared" si="20"/>
        <v/>
      </c>
      <c r="C1287" t="str">
        <f>IF(B1287="","",VLOOKUP(B1287,'arf3'!$A$2:$A$801,1,FALSE))</f>
        <v/>
      </c>
    </row>
    <row r="1288" spans="1:3" ht="15" x14ac:dyDescent="0.25">
      <c r="A1288" s="15" t="s">
        <v>3665</v>
      </c>
      <c r="B1288" t="str">
        <f t="shared" si="20"/>
        <v/>
      </c>
      <c r="C1288" t="str">
        <f>IF(B1288="","",VLOOKUP(B1288,'arf3'!$A$2:$A$801,1,FALSE))</f>
        <v/>
      </c>
    </row>
    <row r="1289" spans="1:3" ht="15" x14ac:dyDescent="0.25">
      <c r="A1289" s="15" t="s">
        <v>3666</v>
      </c>
      <c r="B1289" t="str">
        <f t="shared" si="20"/>
        <v>MUT</v>
      </c>
      <c r="C1289" t="str">
        <f>IF(B1289="","",VLOOKUP(B1289,'arf3'!$A$2:$A$801,1,FALSE))</f>
        <v>MUT</v>
      </c>
    </row>
    <row r="1290" spans="1:3" ht="15" x14ac:dyDescent="0.25">
      <c r="A1290" s="15" t="s">
        <v>3667</v>
      </c>
      <c r="B1290" t="str">
        <f t="shared" si="20"/>
        <v/>
      </c>
      <c r="C1290" t="str">
        <f>IF(B1290="","",VLOOKUP(B1290,'arf3'!$A$2:$A$801,1,FALSE))</f>
        <v/>
      </c>
    </row>
    <row r="1291" spans="1:3" ht="15" x14ac:dyDescent="0.25">
      <c r="A1291" s="15" t="s">
        <v>3668</v>
      </c>
      <c r="B1291" t="str">
        <f t="shared" si="20"/>
        <v/>
      </c>
      <c r="C1291" t="str">
        <f>IF(B1291="","",VLOOKUP(B1291,'arf3'!$A$2:$A$801,1,FALSE))</f>
        <v/>
      </c>
    </row>
    <row r="1292" spans="1:3" ht="15" x14ac:dyDescent="0.25">
      <c r="A1292" s="15" t="s">
        <v>3669</v>
      </c>
      <c r="B1292" t="str">
        <f t="shared" si="20"/>
        <v>MVK</v>
      </c>
      <c r="C1292" t="str">
        <f>IF(B1292="","",VLOOKUP(B1292,'arf3'!$A$2:$A$801,1,FALSE))</f>
        <v>MVK</v>
      </c>
    </row>
    <row r="1293" spans="1:3" ht="15" x14ac:dyDescent="0.25">
      <c r="A1293" s="15" t="s">
        <v>3670</v>
      </c>
      <c r="B1293" t="str">
        <f t="shared" si="20"/>
        <v/>
      </c>
      <c r="C1293" t="str">
        <f>IF(B1293="","",VLOOKUP(B1293,'arf3'!$A$2:$A$801,1,FALSE))</f>
        <v/>
      </c>
    </row>
    <row r="1294" spans="1:3" ht="15" x14ac:dyDescent="0.25">
      <c r="A1294" s="15" t="s">
        <v>3671</v>
      </c>
      <c r="B1294" t="str">
        <f t="shared" si="20"/>
        <v/>
      </c>
      <c r="C1294" t="str">
        <f>IF(B1294="","",VLOOKUP(B1294,'arf3'!$A$2:$A$801,1,FALSE))</f>
        <v/>
      </c>
    </row>
    <row r="1295" spans="1:3" ht="15" x14ac:dyDescent="0.25">
      <c r="A1295" s="15" t="s">
        <v>3672</v>
      </c>
      <c r="B1295" t="str">
        <f t="shared" si="20"/>
        <v>MYCN</v>
      </c>
      <c r="C1295" t="str">
        <f>IF(B1295="","",VLOOKUP(B1295,'arf3'!$A$2:$A$801,1,FALSE))</f>
        <v>MYCN</v>
      </c>
    </row>
    <row r="1296" spans="1:3" ht="15" x14ac:dyDescent="0.25">
      <c r="A1296" s="15" t="s">
        <v>3673</v>
      </c>
      <c r="B1296" t="str">
        <f t="shared" si="20"/>
        <v/>
      </c>
      <c r="C1296" t="str">
        <f>IF(B1296="","",VLOOKUP(B1296,'arf3'!$A$2:$A$801,1,FALSE))</f>
        <v/>
      </c>
    </row>
    <row r="1297" spans="1:3" ht="15" x14ac:dyDescent="0.25">
      <c r="A1297" s="15" t="s">
        <v>3674</v>
      </c>
      <c r="B1297" t="str">
        <f t="shared" si="20"/>
        <v/>
      </c>
      <c r="C1297" t="str">
        <f>IF(B1297="","",VLOOKUP(B1297,'arf3'!$A$2:$A$801,1,FALSE))</f>
        <v/>
      </c>
    </row>
    <row r="1298" spans="1:3" ht="15" x14ac:dyDescent="0.25">
      <c r="A1298" s="15" t="s">
        <v>3675</v>
      </c>
      <c r="B1298" t="str">
        <f t="shared" si="20"/>
        <v>MYH9</v>
      </c>
      <c r="C1298" t="str">
        <f>IF(B1298="","",VLOOKUP(B1298,'arf3'!$A$2:$A$801,1,FALSE))</f>
        <v>MYH9</v>
      </c>
    </row>
    <row r="1299" spans="1:3" ht="15" x14ac:dyDescent="0.25">
      <c r="A1299" s="15" t="s">
        <v>3676</v>
      </c>
      <c r="B1299" t="str">
        <f t="shared" si="20"/>
        <v/>
      </c>
      <c r="C1299" t="str">
        <f>IF(B1299="","",VLOOKUP(B1299,'arf3'!$A$2:$A$801,1,FALSE))</f>
        <v/>
      </c>
    </row>
    <row r="1300" spans="1:3" ht="15" x14ac:dyDescent="0.25">
      <c r="A1300" s="15" t="s">
        <v>3677</v>
      </c>
      <c r="B1300" t="str">
        <f t="shared" si="20"/>
        <v/>
      </c>
      <c r="C1300" t="str">
        <f>IF(B1300="","",VLOOKUP(B1300,'arf3'!$A$2:$A$801,1,FALSE))</f>
        <v/>
      </c>
    </row>
    <row r="1301" spans="1:3" ht="15" x14ac:dyDescent="0.25">
      <c r="A1301" s="15" t="s">
        <v>3678</v>
      </c>
      <c r="B1301" t="str">
        <f t="shared" si="20"/>
        <v>MYO5A</v>
      </c>
      <c r="C1301" t="str">
        <f>IF(B1301="","",VLOOKUP(B1301,'arf3'!$A$2:$A$801,1,FALSE))</f>
        <v>MYO5A</v>
      </c>
    </row>
    <row r="1302" spans="1:3" ht="15" x14ac:dyDescent="0.25">
      <c r="A1302" s="15" t="s">
        <v>3679</v>
      </c>
      <c r="B1302" t="str">
        <f t="shared" si="20"/>
        <v/>
      </c>
      <c r="C1302" t="str">
        <f>IF(B1302="","",VLOOKUP(B1302,'arf3'!$A$2:$A$801,1,FALSE))</f>
        <v/>
      </c>
    </row>
    <row r="1303" spans="1:3" ht="15" x14ac:dyDescent="0.25">
      <c r="A1303" s="15" t="s">
        <v>3680</v>
      </c>
      <c r="B1303" t="str">
        <f t="shared" si="20"/>
        <v/>
      </c>
      <c r="C1303" t="str">
        <f>IF(B1303="","",VLOOKUP(B1303,'arf3'!$A$2:$A$801,1,FALSE))</f>
        <v/>
      </c>
    </row>
    <row r="1304" spans="1:3" ht="15" x14ac:dyDescent="0.25">
      <c r="A1304" s="15" t="s">
        <v>3681</v>
      </c>
      <c r="B1304" t="str">
        <f t="shared" si="20"/>
        <v>MYT1L</v>
      </c>
      <c r="C1304" t="str">
        <f>IF(B1304="","",VLOOKUP(B1304,'arf3'!$A$2:$A$801,1,FALSE))</f>
        <v>MYT1L</v>
      </c>
    </row>
    <row r="1305" spans="1:3" ht="15" x14ac:dyDescent="0.25">
      <c r="A1305" s="15" t="s">
        <v>3682</v>
      </c>
      <c r="B1305" t="str">
        <f t="shared" si="20"/>
        <v/>
      </c>
      <c r="C1305" t="str">
        <f>IF(B1305="","",VLOOKUP(B1305,'arf3'!$A$2:$A$801,1,FALSE))</f>
        <v/>
      </c>
    </row>
    <row r="1306" spans="1:3" ht="15" x14ac:dyDescent="0.25">
      <c r="A1306" s="15" t="s">
        <v>3683</v>
      </c>
      <c r="B1306" t="str">
        <f t="shared" si="20"/>
        <v/>
      </c>
      <c r="C1306" t="str">
        <f>IF(B1306="","",VLOOKUP(B1306,'arf3'!$A$2:$A$801,1,FALSE))</f>
        <v/>
      </c>
    </row>
    <row r="1307" spans="1:3" ht="15" x14ac:dyDescent="0.25">
      <c r="A1307" s="15" t="s">
        <v>3684</v>
      </c>
      <c r="B1307" t="str">
        <f t="shared" si="20"/>
        <v>NAA10</v>
      </c>
      <c r="C1307" t="str">
        <f>IF(B1307="","",VLOOKUP(B1307,'arf3'!$A$2:$A$801,1,FALSE))</f>
        <v>NAA10</v>
      </c>
    </row>
    <row r="1308" spans="1:3" ht="15" x14ac:dyDescent="0.25">
      <c r="A1308" s="15" t="s">
        <v>3685</v>
      </c>
      <c r="B1308" t="str">
        <f t="shared" si="20"/>
        <v/>
      </c>
      <c r="C1308" t="str">
        <f>IF(B1308="","",VLOOKUP(B1308,'arf3'!$A$2:$A$801,1,FALSE))</f>
        <v/>
      </c>
    </row>
    <row r="1309" spans="1:3" ht="15" x14ac:dyDescent="0.25">
      <c r="A1309" s="15" t="s">
        <v>3686</v>
      </c>
      <c r="B1309" t="str">
        <f t="shared" si="20"/>
        <v/>
      </c>
      <c r="C1309" t="str">
        <f>IF(B1309="","",VLOOKUP(B1309,'arf3'!$A$2:$A$801,1,FALSE))</f>
        <v/>
      </c>
    </row>
    <row r="1310" spans="1:3" ht="15" x14ac:dyDescent="0.25">
      <c r="A1310" s="15" t="s">
        <v>3687</v>
      </c>
      <c r="B1310" t="str">
        <f t="shared" si="20"/>
        <v>NAGA</v>
      </c>
      <c r="C1310" t="str">
        <f>IF(B1310="","",VLOOKUP(B1310,'arf3'!$A$2:$A$801,1,FALSE))</f>
        <v>NAGA</v>
      </c>
    </row>
    <row r="1311" spans="1:3" ht="15" x14ac:dyDescent="0.25">
      <c r="A1311" s="15" t="s">
        <v>3688</v>
      </c>
      <c r="B1311" t="str">
        <f t="shared" si="20"/>
        <v/>
      </c>
      <c r="C1311" t="str">
        <f>IF(B1311="","",VLOOKUP(B1311,'arf3'!$A$2:$A$801,1,FALSE))</f>
        <v/>
      </c>
    </row>
    <row r="1312" spans="1:3" ht="15" x14ac:dyDescent="0.25">
      <c r="A1312" s="15" t="s">
        <v>3689</v>
      </c>
      <c r="B1312" t="str">
        <f t="shared" si="20"/>
        <v/>
      </c>
      <c r="C1312" t="str">
        <f>IF(B1312="","",VLOOKUP(B1312,'arf3'!$A$2:$A$801,1,FALSE))</f>
        <v/>
      </c>
    </row>
    <row r="1313" spans="1:3" ht="15" x14ac:dyDescent="0.25">
      <c r="A1313" s="15" t="s">
        <v>3690</v>
      </c>
      <c r="B1313" t="str">
        <f t="shared" si="20"/>
        <v>NAGLU</v>
      </c>
      <c r="C1313" t="str">
        <f>IF(B1313="","",VLOOKUP(B1313,'arf3'!$A$2:$A$801,1,FALSE))</f>
        <v>NAGLU</v>
      </c>
    </row>
    <row r="1314" spans="1:3" ht="15" x14ac:dyDescent="0.25">
      <c r="A1314" s="15" t="s">
        <v>3691</v>
      </c>
      <c r="B1314" t="str">
        <f t="shared" si="20"/>
        <v/>
      </c>
      <c r="C1314" t="str">
        <f>IF(B1314="","",VLOOKUP(B1314,'arf3'!$A$2:$A$801,1,FALSE))</f>
        <v/>
      </c>
    </row>
    <row r="1315" spans="1:3" ht="15" x14ac:dyDescent="0.25">
      <c r="A1315" s="15" t="s">
        <v>3692</v>
      </c>
      <c r="B1315" t="str">
        <f t="shared" si="20"/>
        <v/>
      </c>
      <c r="C1315" t="str">
        <f>IF(B1315="","",VLOOKUP(B1315,'arf3'!$A$2:$A$801,1,FALSE))</f>
        <v/>
      </c>
    </row>
    <row r="1316" spans="1:3" ht="15" x14ac:dyDescent="0.25">
      <c r="A1316" s="15" t="s">
        <v>3693</v>
      </c>
      <c r="B1316" t="str">
        <f t="shared" si="20"/>
        <v>NALCN</v>
      </c>
      <c r="C1316" t="str">
        <f>IF(B1316="","",VLOOKUP(B1316,'arf3'!$A$2:$A$801,1,FALSE))</f>
        <v>NALCN</v>
      </c>
    </row>
    <row r="1317" spans="1:3" ht="15" x14ac:dyDescent="0.25">
      <c r="A1317" s="15" t="s">
        <v>3694</v>
      </c>
      <c r="B1317" t="str">
        <f t="shared" si="20"/>
        <v/>
      </c>
      <c r="C1317" t="str">
        <f>IF(B1317="","",VLOOKUP(B1317,'arf3'!$A$2:$A$801,1,FALSE))</f>
        <v/>
      </c>
    </row>
    <row r="1318" spans="1:3" ht="15" x14ac:dyDescent="0.25">
      <c r="A1318" s="15" t="s">
        <v>3695</v>
      </c>
      <c r="B1318" t="str">
        <f t="shared" si="20"/>
        <v/>
      </c>
      <c r="C1318" t="str">
        <f>IF(B1318="","",VLOOKUP(B1318,'arf3'!$A$2:$A$801,1,FALSE))</f>
        <v/>
      </c>
    </row>
    <row r="1319" spans="1:3" ht="15" x14ac:dyDescent="0.25">
      <c r="A1319" s="15" t="s">
        <v>3696</v>
      </c>
      <c r="B1319" t="str">
        <f t="shared" si="20"/>
        <v>NBN</v>
      </c>
      <c r="C1319" t="str">
        <f>IF(B1319="","",VLOOKUP(B1319,'arf3'!$A$2:$A$801,1,FALSE))</f>
        <v>NBN</v>
      </c>
    </row>
    <row r="1320" spans="1:3" ht="15" x14ac:dyDescent="0.25">
      <c r="A1320" s="15" t="s">
        <v>3697</v>
      </c>
      <c r="B1320" t="str">
        <f t="shared" si="20"/>
        <v/>
      </c>
      <c r="C1320" t="str">
        <f>IF(B1320="","",VLOOKUP(B1320,'arf3'!$A$2:$A$801,1,FALSE))</f>
        <v/>
      </c>
    </row>
    <row r="1321" spans="1:3" ht="15" x14ac:dyDescent="0.25">
      <c r="A1321" s="15" t="s">
        <v>3698</v>
      </c>
      <c r="B1321" t="str">
        <f t="shared" si="20"/>
        <v/>
      </c>
      <c r="C1321" t="str">
        <f>IF(B1321="","",VLOOKUP(B1321,'arf3'!$A$2:$A$801,1,FALSE))</f>
        <v/>
      </c>
    </row>
    <row r="1322" spans="1:3" ht="15" x14ac:dyDescent="0.25">
      <c r="A1322" s="15" t="s">
        <v>3699</v>
      </c>
      <c r="B1322" t="str">
        <f t="shared" si="20"/>
        <v>NDE1</v>
      </c>
      <c r="C1322" t="str">
        <f>IF(B1322="","",VLOOKUP(B1322,'arf3'!$A$2:$A$801,1,FALSE))</f>
        <v>NDE1</v>
      </c>
    </row>
    <row r="1323" spans="1:3" ht="15" x14ac:dyDescent="0.25">
      <c r="A1323" s="15" t="s">
        <v>3700</v>
      </c>
      <c r="B1323" t="str">
        <f t="shared" si="20"/>
        <v/>
      </c>
      <c r="C1323" t="str">
        <f>IF(B1323="","",VLOOKUP(B1323,'arf3'!$A$2:$A$801,1,FALSE))</f>
        <v/>
      </c>
    </row>
    <row r="1324" spans="1:3" ht="15" x14ac:dyDescent="0.25">
      <c r="A1324" s="15" t="s">
        <v>3701</v>
      </c>
      <c r="B1324" t="str">
        <f t="shared" si="20"/>
        <v/>
      </c>
      <c r="C1324" t="str">
        <f>IF(B1324="","",VLOOKUP(B1324,'arf3'!$A$2:$A$801,1,FALSE))</f>
        <v/>
      </c>
    </row>
    <row r="1325" spans="1:3" ht="15" x14ac:dyDescent="0.25">
      <c r="A1325" s="15" t="s">
        <v>3702</v>
      </c>
      <c r="B1325" t="str">
        <f t="shared" si="20"/>
        <v>NDP</v>
      </c>
      <c r="C1325" t="str">
        <f>IF(B1325="","",VLOOKUP(B1325,'arf3'!$A$2:$A$801,1,FALSE))</f>
        <v>NDP</v>
      </c>
    </row>
    <row r="1326" spans="1:3" ht="15" x14ac:dyDescent="0.25">
      <c r="A1326" s="15" t="s">
        <v>3703</v>
      </c>
      <c r="B1326" t="str">
        <f t="shared" si="20"/>
        <v/>
      </c>
      <c r="C1326" t="str">
        <f>IF(B1326="","",VLOOKUP(B1326,'arf3'!$A$2:$A$801,1,FALSE))</f>
        <v/>
      </c>
    </row>
    <row r="1327" spans="1:3" ht="15" x14ac:dyDescent="0.25">
      <c r="A1327" s="15" t="s">
        <v>3704</v>
      </c>
      <c r="B1327" t="str">
        <f t="shared" si="20"/>
        <v/>
      </c>
      <c r="C1327" t="str">
        <f>IF(B1327="","",VLOOKUP(B1327,'arf3'!$A$2:$A$801,1,FALSE))</f>
        <v/>
      </c>
    </row>
    <row r="1328" spans="1:3" ht="15" x14ac:dyDescent="0.25">
      <c r="A1328" s="15" t="s">
        <v>3705</v>
      </c>
      <c r="B1328" t="str">
        <f t="shared" si="20"/>
        <v>NDST1</v>
      </c>
      <c r="C1328" t="str">
        <f>IF(B1328="","",VLOOKUP(B1328,'arf3'!$A$2:$A$801,1,FALSE))</f>
        <v>NDST1</v>
      </c>
    </row>
    <row r="1329" spans="1:3" ht="15" x14ac:dyDescent="0.25">
      <c r="A1329" s="15" t="s">
        <v>3706</v>
      </c>
      <c r="B1329" t="str">
        <f t="shared" si="20"/>
        <v/>
      </c>
      <c r="C1329" t="str">
        <f>IF(B1329="","",VLOOKUP(B1329,'arf3'!$A$2:$A$801,1,FALSE))</f>
        <v/>
      </c>
    </row>
    <row r="1330" spans="1:3" ht="15" x14ac:dyDescent="0.25">
      <c r="A1330" s="15" t="s">
        <v>3707</v>
      </c>
      <c r="B1330" t="str">
        <f t="shared" si="20"/>
        <v/>
      </c>
      <c r="C1330" t="str">
        <f>IF(B1330="","",VLOOKUP(B1330,'arf3'!$A$2:$A$801,1,FALSE))</f>
        <v/>
      </c>
    </row>
    <row r="1331" spans="1:3" ht="15" x14ac:dyDescent="0.25">
      <c r="A1331" s="15" t="s">
        <v>3708</v>
      </c>
      <c r="B1331" t="str">
        <f t="shared" si="20"/>
        <v>NDUFA11</v>
      </c>
      <c r="C1331" t="str">
        <f>IF(B1331="","",VLOOKUP(B1331,'arf3'!$A$2:$A$801,1,FALSE))</f>
        <v>NDUFA11</v>
      </c>
    </row>
    <row r="1332" spans="1:3" ht="15" x14ac:dyDescent="0.25">
      <c r="A1332" s="15" t="s">
        <v>3709</v>
      </c>
      <c r="B1332" t="str">
        <f t="shared" si="20"/>
        <v/>
      </c>
      <c r="C1332" t="str">
        <f>IF(B1332="","",VLOOKUP(B1332,'arf3'!$A$2:$A$801,1,FALSE))</f>
        <v/>
      </c>
    </row>
    <row r="1333" spans="1:3" ht="15" x14ac:dyDescent="0.25">
      <c r="A1333" s="15" t="s">
        <v>3710</v>
      </c>
      <c r="B1333" t="str">
        <f t="shared" si="20"/>
        <v/>
      </c>
      <c r="C1333" t="str">
        <f>IF(B1333="","",VLOOKUP(B1333,'arf3'!$A$2:$A$801,1,FALSE))</f>
        <v/>
      </c>
    </row>
    <row r="1334" spans="1:3" ht="15" x14ac:dyDescent="0.25">
      <c r="A1334" s="15" t="s">
        <v>3711</v>
      </c>
      <c r="B1334" t="str">
        <f t="shared" si="20"/>
        <v>NDUFA12</v>
      </c>
      <c r="C1334" t="str">
        <f>IF(B1334="","",VLOOKUP(B1334,'arf3'!$A$2:$A$801,1,FALSE))</f>
        <v>NDUFA12</v>
      </c>
    </row>
    <row r="1335" spans="1:3" ht="15" x14ac:dyDescent="0.25">
      <c r="A1335" s="15" t="s">
        <v>3712</v>
      </c>
      <c r="B1335" t="str">
        <f t="shared" si="20"/>
        <v/>
      </c>
      <c r="C1335" t="str">
        <f>IF(B1335="","",VLOOKUP(B1335,'arf3'!$A$2:$A$801,1,FALSE))</f>
        <v/>
      </c>
    </row>
    <row r="1336" spans="1:3" ht="15" x14ac:dyDescent="0.25">
      <c r="A1336" s="15" t="s">
        <v>3713</v>
      </c>
      <c r="B1336" t="str">
        <f t="shared" si="20"/>
        <v/>
      </c>
      <c r="C1336" t="str">
        <f>IF(B1336="","",VLOOKUP(B1336,'arf3'!$A$2:$A$801,1,FALSE))</f>
        <v/>
      </c>
    </row>
    <row r="1337" spans="1:3" ht="15" x14ac:dyDescent="0.25">
      <c r="A1337" s="15" t="s">
        <v>3714</v>
      </c>
      <c r="B1337" t="str">
        <f t="shared" si="20"/>
        <v>NDUFA1</v>
      </c>
      <c r="C1337" t="str">
        <f>IF(B1337="","",VLOOKUP(B1337,'arf3'!$A$2:$A$801,1,FALSE))</f>
        <v>NDUFA1</v>
      </c>
    </row>
    <row r="1338" spans="1:3" ht="15" x14ac:dyDescent="0.25">
      <c r="A1338" s="15" t="s">
        <v>3715</v>
      </c>
      <c r="B1338" t="str">
        <f t="shared" si="20"/>
        <v/>
      </c>
      <c r="C1338" t="str">
        <f>IF(B1338="","",VLOOKUP(B1338,'arf3'!$A$2:$A$801,1,FALSE))</f>
        <v/>
      </c>
    </row>
    <row r="1339" spans="1:3" ht="15" x14ac:dyDescent="0.25">
      <c r="A1339" s="15" t="s">
        <v>3716</v>
      </c>
      <c r="B1339" t="str">
        <f t="shared" si="20"/>
        <v/>
      </c>
      <c r="C1339" t="str">
        <f>IF(B1339="","",VLOOKUP(B1339,'arf3'!$A$2:$A$801,1,FALSE))</f>
        <v/>
      </c>
    </row>
    <row r="1340" spans="1:3" ht="15" x14ac:dyDescent="0.25">
      <c r="A1340" s="15" t="s">
        <v>3717</v>
      </c>
      <c r="B1340" t="str">
        <f t="shared" si="20"/>
        <v>NDUFS1</v>
      </c>
      <c r="C1340" t="str">
        <f>IF(B1340="","",VLOOKUP(B1340,'arf3'!$A$2:$A$801,1,FALSE))</f>
        <v>NDUFS1</v>
      </c>
    </row>
    <row r="1341" spans="1:3" ht="15" x14ac:dyDescent="0.25">
      <c r="A1341" s="15" t="s">
        <v>3718</v>
      </c>
      <c r="B1341" t="str">
        <f t="shared" si="20"/>
        <v/>
      </c>
      <c r="C1341" t="str">
        <f>IF(B1341="","",VLOOKUP(B1341,'arf3'!$A$2:$A$801,1,FALSE))</f>
        <v/>
      </c>
    </row>
    <row r="1342" spans="1:3" ht="15" x14ac:dyDescent="0.25">
      <c r="A1342" s="15" t="s">
        <v>3719</v>
      </c>
      <c r="B1342" t="str">
        <f t="shared" si="20"/>
        <v/>
      </c>
      <c r="C1342" t="str">
        <f>IF(B1342="","",VLOOKUP(B1342,'arf3'!$A$2:$A$801,1,FALSE))</f>
        <v/>
      </c>
    </row>
    <row r="1343" spans="1:3" ht="15" x14ac:dyDescent="0.25">
      <c r="A1343" s="15" t="s">
        <v>3720</v>
      </c>
      <c r="B1343" t="str">
        <f t="shared" si="20"/>
        <v>NDUFS2</v>
      </c>
      <c r="C1343" t="str">
        <f>IF(B1343="","",VLOOKUP(B1343,'arf3'!$A$2:$A$801,1,FALSE))</f>
        <v>NDUFS2</v>
      </c>
    </row>
    <row r="1344" spans="1:3" ht="15" x14ac:dyDescent="0.25">
      <c r="A1344" s="15" t="s">
        <v>3721</v>
      </c>
      <c r="B1344" t="str">
        <f t="shared" si="20"/>
        <v/>
      </c>
      <c r="C1344" t="str">
        <f>IF(B1344="","",VLOOKUP(B1344,'arf3'!$A$2:$A$801,1,FALSE))</f>
        <v/>
      </c>
    </row>
    <row r="1345" spans="1:3" ht="15" x14ac:dyDescent="0.25">
      <c r="A1345" s="15" t="s">
        <v>3722</v>
      </c>
      <c r="B1345" t="str">
        <f t="shared" si="20"/>
        <v/>
      </c>
      <c r="C1345" t="str">
        <f>IF(B1345="","",VLOOKUP(B1345,'arf3'!$A$2:$A$801,1,FALSE))</f>
        <v/>
      </c>
    </row>
    <row r="1346" spans="1:3" ht="15" x14ac:dyDescent="0.25">
      <c r="A1346" s="15" t="s">
        <v>3723</v>
      </c>
      <c r="B1346" t="str">
        <f t="shared" ref="B1346:B1409" si="21">IF(RIGHT(A1346,1)="a",LEFT(A1346,LEN(A1346)-6),"")</f>
        <v>NDUFS3</v>
      </c>
      <c r="C1346" t="str">
        <f>IF(B1346="","",VLOOKUP(B1346,'arf3'!$A$2:$A$801,1,FALSE))</f>
        <v>NDUFS3</v>
      </c>
    </row>
    <row r="1347" spans="1:3" ht="15" x14ac:dyDescent="0.25">
      <c r="A1347" s="15" t="s">
        <v>3724</v>
      </c>
      <c r="B1347" t="str">
        <f t="shared" si="21"/>
        <v/>
      </c>
      <c r="C1347" t="str">
        <f>IF(B1347="","",VLOOKUP(B1347,'arf3'!$A$2:$A$801,1,FALSE))</f>
        <v/>
      </c>
    </row>
    <row r="1348" spans="1:3" ht="15" x14ac:dyDescent="0.25">
      <c r="A1348" s="15" t="s">
        <v>3725</v>
      </c>
      <c r="B1348" t="str">
        <f t="shared" si="21"/>
        <v/>
      </c>
      <c r="C1348" t="str">
        <f>IF(B1348="","",VLOOKUP(B1348,'arf3'!$A$2:$A$801,1,FALSE))</f>
        <v/>
      </c>
    </row>
    <row r="1349" spans="1:3" ht="15" x14ac:dyDescent="0.25">
      <c r="A1349" s="15" t="s">
        <v>3726</v>
      </c>
      <c r="B1349" t="str">
        <f t="shared" si="21"/>
        <v>NDUFS4</v>
      </c>
      <c r="C1349" t="str">
        <f>IF(B1349="","",VLOOKUP(B1349,'arf3'!$A$2:$A$801,1,FALSE))</f>
        <v>NDUFS4</v>
      </c>
    </row>
    <row r="1350" spans="1:3" ht="15" x14ac:dyDescent="0.25">
      <c r="A1350" s="15" t="s">
        <v>3727</v>
      </c>
      <c r="B1350" t="str">
        <f t="shared" si="21"/>
        <v/>
      </c>
      <c r="C1350" t="str">
        <f>IF(B1350="","",VLOOKUP(B1350,'arf3'!$A$2:$A$801,1,FALSE))</f>
        <v/>
      </c>
    </row>
    <row r="1351" spans="1:3" ht="15" x14ac:dyDescent="0.25">
      <c r="A1351" s="15" t="s">
        <v>3728</v>
      </c>
      <c r="B1351" t="str">
        <f t="shared" si="21"/>
        <v/>
      </c>
      <c r="C1351" t="str">
        <f>IF(B1351="","",VLOOKUP(B1351,'arf3'!$A$2:$A$801,1,FALSE))</f>
        <v/>
      </c>
    </row>
    <row r="1352" spans="1:3" ht="15" x14ac:dyDescent="0.25">
      <c r="A1352" s="15" t="s">
        <v>3729</v>
      </c>
      <c r="B1352" t="str">
        <f t="shared" si="21"/>
        <v>NDUFS7</v>
      </c>
      <c r="C1352" t="str">
        <f>IF(B1352="","",VLOOKUP(B1352,'arf3'!$A$2:$A$801,1,FALSE))</f>
        <v>NDUFS7</v>
      </c>
    </row>
    <row r="1353" spans="1:3" ht="15" x14ac:dyDescent="0.25">
      <c r="A1353" s="15" t="s">
        <v>3730</v>
      </c>
      <c r="B1353" t="str">
        <f t="shared" si="21"/>
        <v/>
      </c>
      <c r="C1353" t="str">
        <f>IF(B1353="","",VLOOKUP(B1353,'arf3'!$A$2:$A$801,1,FALSE))</f>
        <v/>
      </c>
    </row>
    <row r="1354" spans="1:3" ht="15" x14ac:dyDescent="0.25">
      <c r="A1354" s="15" t="s">
        <v>3731</v>
      </c>
      <c r="B1354" t="str">
        <f t="shared" si="21"/>
        <v/>
      </c>
      <c r="C1354" t="str">
        <f>IF(B1354="","",VLOOKUP(B1354,'arf3'!$A$2:$A$801,1,FALSE))</f>
        <v/>
      </c>
    </row>
    <row r="1355" spans="1:3" ht="15" x14ac:dyDescent="0.25">
      <c r="A1355" s="15" t="s">
        <v>3732</v>
      </c>
      <c r="B1355" t="str">
        <f t="shared" si="21"/>
        <v>NDUFS8</v>
      </c>
      <c r="C1355" t="str">
        <f>IF(B1355="","",VLOOKUP(B1355,'arf3'!$A$2:$A$801,1,FALSE))</f>
        <v>NDUFS8</v>
      </c>
    </row>
    <row r="1356" spans="1:3" ht="15" x14ac:dyDescent="0.25">
      <c r="A1356" s="15" t="s">
        <v>3733</v>
      </c>
      <c r="B1356" t="str">
        <f t="shared" si="21"/>
        <v/>
      </c>
      <c r="C1356" t="str">
        <f>IF(B1356="","",VLOOKUP(B1356,'arf3'!$A$2:$A$801,1,FALSE))</f>
        <v/>
      </c>
    </row>
    <row r="1357" spans="1:3" ht="15" x14ac:dyDescent="0.25">
      <c r="A1357" s="15" t="s">
        <v>3734</v>
      </c>
      <c r="B1357" t="str">
        <f t="shared" si="21"/>
        <v/>
      </c>
      <c r="C1357" t="str">
        <f>IF(B1357="","",VLOOKUP(B1357,'arf3'!$A$2:$A$801,1,FALSE))</f>
        <v/>
      </c>
    </row>
    <row r="1358" spans="1:3" ht="15" x14ac:dyDescent="0.25">
      <c r="A1358" s="15" t="s">
        <v>3735</v>
      </c>
      <c r="B1358" t="str">
        <f t="shared" si="21"/>
        <v>NDUFV1</v>
      </c>
      <c r="C1358" t="str">
        <f>IF(B1358="","",VLOOKUP(B1358,'arf3'!$A$2:$A$801,1,FALSE))</f>
        <v>NDUFV1</v>
      </c>
    </row>
    <row r="1359" spans="1:3" ht="15" x14ac:dyDescent="0.25">
      <c r="A1359" s="15" t="s">
        <v>3736</v>
      </c>
      <c r="B1359" t="str">
        <f t="shared" si="21"/>
        <v/>
      </c>
      <c r="C1359" t="str">
        <f>IF(B1359="","",VLOOKUP(B1359,'arf3'!$A$2:$A$801,1,FALSE))</f>
        <v/>
      </c>
    </row>
    <row r="1360" spans="1:3" ht="15" x14ac:dyDescent="0.25">
      <c r="A1360" s="15" t="s">
        <v>3737</v>
      </c>
      <c r="B1360" t="str">
        <f t="shared" si="21"/>
        <v/>
      </c>
      <c r="C1360" t="str">
        <f>IF(B1360="","",VLOOKUP(B1360,'arf3'!$A$2:$A$801,1,FALSE))</f>
        <v/>
      </c>
    </row>
    <row r="1361" spans="1:3" ht="15" x14ac:dyDescent="0.25">
      <c r="A1361" s="15" t="s">
        <v>3738</v>
      </c>
      <c r="B1361" t="str">
        <f t="shared" si="21"/>
        <v>NEU1</v>
      </c>
      <c r="C1361" t="str">
        <f>IF(B1361="","",VLOOKUP(B1361,'arf3'!$A$2:$A$801,1,FALSE))</f>
        <v>NEU1</v>
      </c>
    </row>
    <row r="1362" spans="1:3" ht="15" x14ac:dyDescent="0.25">
      <c r="A1362" s="15" t="s">
        <v>3739</v>
      </c>
      <c r="B1362" t="str">
        <f t="shared" si="21"/>
        <v/>
      </c>
      <c r="C1362" t="str">
        <f>IF(B1362="","",VLOOKUP(B1362,'arf3'!$A$2:$A$801,1,FALSE))</f>
        <v/>
      </c>
    </row>
    <row r="1363" spans="1:3" ht="15" x14ac:dyDescent="0.25">
      <c r="A1363" s="15" t="s">
        <v>3740</v>
      </c>
      <c r="B1363" t="str">
        <f t="shared" si="21"/>
        <v/>
      </c>
      <c r="C1363" t="str">
        <f>IF(B1363="","",VLOOKUP(B1363,'arf3'!$A$2:$A$801,1,FALSE))</f>
        <v/>
      </c>
    </row>
    <row r="1364" spans="1:3" ht="15" x14ac:dyDescent="0.25">
      <c r="A1364" s="15" t="s">
        <v>3741</v>
      </c>
      <c r="B1364" t="str">
        <f t="shared" si="21"/>
        <v>NFATC1</v>
      </c>
      <c r="C1364" t="str">
        <f>IF(B1364="","",VLOOKUP(B1364,'arf3'!$A$2:$A$801,1,FALSE))</f>
        <v>nfatc1</v>
      </c>
    </row>
    <row r="1365" spans="1:3" ht="15" x14ac:dyDescent="0.25">
      <c r="A1365" s="15" t="s">
        <v>3742</v>
      </c>
      <c r="B1365" t="str">
        <f t="shared" si="21"/>
        <v/>
      </c>
      <c r="C1365" t="str">
        <f>IF(B1365="","",VLOOKUP(B1365,'arf3'!$A$2:$A$801,1,FALSE))</f>
        <v/>
      </c>
    </row>
    <row r="1366" spans="1:3" ht="15" x14ac:dyDescent="0.25">
      <c r="A1366" s="15" t="s">
        <v>3743</v>
      </c>
      <c r="B1366" t="str">
        <f t="shared" si="21"/>
        <v/>
      </c>
      <c r="C1366" t="str">
        <f>IF(B1366="","",VLOOKUP(B1366,'arf3'!$A$2:$A$801,1,FALSE))</f>
        <v/>
      </c>
    </row>
    <row r="1367" spans="1:3" ht="15" x14ac:dyDescent="0.25">
      <c r="A1367" s="15" t="s">
        <v>3744</v>
      </c>
      <c r="B1367" t="str">
        <f t="shared" si="21"/>
        <v>NFIA</v>
      </c>
      <c r="C1367" t="str">
        <f>IF(B1367="","",VLOOKUP(B1367,'arf3'!$A$2:$A$801,1,FALSE))</f>
        <v>NFIA</v>
      </c>
    </row>
    <row r="1368" spans="1:3" ht="15" x14ac:dyDescent="0.25">
      <c r="A1368" s="15" t="s">
        <v>3745</v>
      </c>
      <c r="B1368" t="str">
        <f t="shared" si="21"/>
        <v/>
      </c>
      <c r="C1368" t="str">
        <f>IF(B1368="","",VLOOKUP(B1368,'arf3'!$A$2:$A$801,1,FALSE))</f>
        <v/>
      </c>
    </row>
    <row r="1369" spans="1:3" ht="15" x14ac:dyDescent="0.25">
      <c r="A1369" s="15" t="s">
        <v>3746</v>
      </c>
      <c r="B1369" t="str">
        <f t="shared" si="21"/>
        <v/>
      </c>
      <c r="C1369" t="str">
        <f>IF(B1369="","",VLOOKUP(B1369,'arf3'!$A$2:$A$801,1,FALSE))</f>
        <v/>
      </c>
    </row>
    <row r="1370" spans="1:3" ht="15" x14ac:dyDescent="0.25">
      <c r="A1370" s="15" t="s">
        <v>3747</v>
      </c>
      <c r="B1370" t="str">
        <f t="shared" si="21"/>
        <v>NFIX</v>
      </c>
      <c r="C1370" t="str">
        <f>IF(B1370="","",VLOOKUP(B1370,'arf3'!$A$2:$A$801,1,FALSE))</f>
        <v>NFIX</v>
      </c>
    </row>
    <row r="1371" spans="1:3" ht="15" x14ac:dyDescent="0.25">
      <c r="A1371" s="15" t="s">
        <v>3748</v>
      </c>
      <c r="B1371" t="str">
        <f t="shared" si="21"/>
        <v/>
      </c>
      <c r="C1371" t="str">
        <f>IF(B1371="","",VLOOKUP(B1371,'arf3'!$A$2:$A$801,1,FALSE))</f>
        <v/>
      </c>
    </row>
    <row r="1372" spans="1:3" ht="15" x14ac:dyDescent="0.25">
      <c r="A1372" s="15" t="s">
        <v>3749</v>
      </c>
      <c r="B1372" t="str">
        <f t="shared" si="21"/>
        <v/>
      </c>
      <c r="C1372" t="str">
        <f>IF(B1372="","",VLOOKUP(B1372,'arf3'!$A$2:$A$801,1,FALSE))</f>
        <v/>
      </c>
    </row>
    <row r="1373" spans="1:3" ht="15" x14ac:dyDescent="0.25">
      <c r="A1373" s="15" t="s">
        <v>3750</v>
      </c>
      <c r="B1373" t="str">
        <f t="shared" si="21"/>
        <v>NHEJ1</v>
      </c>
      <c r="C1373" t="str">
        <f>IF(B1373="","",VLOOKUP(B1373,'arf3'!$A$2:$A$801,1,FALSE))</f>
        <v>NHEJ1</v>
      </c>
    </row>
    <row r="1374" spans="1:3" ht="15" x14ac:dyDescent="0.25">
      <c r="A1374" s="15" t="s">
        <v>3751</v>
      </c>
      <c r="B1374" t="str">
        <f t="shared" si="21"/>
        <v/>
      </c>
      <c r="C1374" t="str">
        <f>IF(B1374="","",VLOOKUP(B1374,'arf3'!$A$2:$A$801,1,FALSE))</f>
        <v/>
      </c>
    </row>
    <row r="1375" spans="1:3" ht="15" x14ac:dyDescent="0.25">
      <c r="A1375" s="15" t="s">
        <v>3752</v>
      </c>
      <c r="B1375" t="str">
        <f t="shared" si="21"/>
        <v/>
      </c>
      <c r="C1375" t="str">
        <f>IF(B1375="","",VLOOKUP(B1375,'arf3'!$A$2:$A$801,1,FALSE))</f>
        <v/>
      </c>
    </row>
    <row r="1376" spans="1:3" ht="15" x14ac:dyDescent="0.25">
      <c r="A1376" s="15" t="s">
        <v>3753</v>
      </c>
      <c r="B1376" t="str">
        <f t="shared" si="21"/>
        <v>NHS</v>
      </c>
      <c r="C1376" t="str">
        <f>IF(B1376="","",VLOOKUP(B1376,'arf3'!$A$2:$A$801,1,FALSE))</f>
        <v>NHS</v>
      </c>
    </row>
    <row r="1377" spans="1:3" ht="15" x14ac:dyDescent="0.25">
      <c r="A1377" s="15" t="s">
        <v>3754</v>
      </c>
      <c r="B1377" t="str">
        <f t="shared" si="21"/>
        <v/>
      </c>
      <c r="C1377" t="str">
        <f>IF(B1377="","",VLOOKUP(B1377,'arf3'!$A$2:$A$801,1,FALSE))</f>
        <v/>
      </c>
    </row>
    <row r="1378" spans="1:3" ht="15" x14ac:dyDescent="0.25">
      <c r="A1378" s="15" t="s">
        <v>3755</v>
      </c>
      <c r="B1378" t="str">
        <f t="shared" si="21"/>
        <v/>
      </c>
      <c r="C1378" t="str">
        <f>IF(B1378="","",VLOOKUP(B1378,'arf3'!$A$2:$A$801,1,FALSE))</f>
        <v/>
      </c>
    </row>
    <row r="1379" spans="1:3" ht="15" x14ac:dyDescent="0.25">
      <c r="A1379" s="15" t="s">
        <v>3756</v>
      </c>
      <c r="B1379" t="str">
        <f t="shared" si="21"/>
        <v>NIN</v>
      </c>
      <c r="C1379" t="str">
        <f>IF(B1379="","",VLOOKUP(B1379,'arf3'!$A$2:$A$801,1,FALSE))</f>
        <v>NIN</v>
      </c>
    </row>
    <row r="1380" spans="1:3" ht="15" x14ac:dyDescent="0.25">
      <c r="A1380" s="15" t="s">
        <v>3757</v>
      </c>
      <c r="B1380" t="str">
        <f t="shared" si="21"/>
        <v/>
      </c>
      <c r="C1380" t="str">
        <f>IF(B1380="","",VLOOKUP(B1380,'arf3'!$A$2:$A$801,1,FALSE))</f>
        <v/>
      </c>
    </row>
    <row r="1381" spans="1:3" ht="15" x14ac:dyDescent="0.25">
      <c r="A1381" s="15" t="s">
        <v>3758</v>
      </c>
      <c r="B1381" t="str">
        <f t="shared" si="21"/>
        <v/>
      </c>
      <c r="C1381" t="str">
        <f>IF(B1381="","",VLOOKUP(B1381,'arf3'!$A$2:$A$801,1,FALSE))</f>
        <v/>
      </c>
    </row>
    <row r="1382" spans="1:3" ht="15" x14ac:dyDescent="0.25">
      <c r="A1382" s="15" t="s">
        <v>3759</v>
      </c>
      <c r="B1382" t="str">
        <f t="shared" si="21"/>
        <v>NIPBL</v>
      </c>
      <c r="C1382" t="str">
        <f>IF(B1382="","",VLOOKUP(B1382,'arf3'!$A$2:$A$801,1,FALSE))</f>
        <v>NIPBL</v>
      </c>
    </row>
    <row r="1383" spans="1:3" ht="15" x14ac:dyDescent="0.25">
      <c r="A1383" s="15" t="s">
        <v>3760</v>
      </c>
      <c r="B1383" t="str">
        <f t="shared" si="21"/>
        <v/>
      </c>
      <c r="C1383" t="str">
        <f>IF(B1383="","",VLOOKUP(B1383,'arf3'!$A$2:$A$801,1,FALSE))</f>
        <v/>
      </c>
    </row>
    <row r="1384" spans="1:3" ht="15" x14ac:dyDescent="0.25">
      <c r="A1384" s="15" t="s">
        <v>3761</v>
      </c>
      <c r="B1384" t="str">
        <f t="shared" si="21"/>
        <v/>
      </c>
      <c r="C1384" t="str">
        <f>IF(B1384="","",VLOOKUP(B1384,'arf3'!$A$2:$A$801,1,FALSE))</f>
        <v/>
      </c>
    </row>
    <row r="1385" spans="1:3" ht="15" x14ac:dyDescent="0.25">
      <c r="A1385" s="15" t="s">
        <v>3762</v>
      </c>
      <c r="B1385" t="str">
        <f t="shared" si="21"/>
        <v>NKX2-1</v>
      </c>
      <c r="C1385" t="str">
        <f>IF(B1385="","",VLOOKUP(B1385,'arf3'!$A$2:$A$801,1,FALSE))</f>
        <v>NKX2-1</v>
      </c>
    </row>
    <row r="1386" spans="1:3" ht="15" x14ac:dyDescent="0.25">
      <c r="A1386" s="15" t="s">
        <v>3763</v>
      </c>
      <c r="B1386" t="str">
        <f t="shared" si="21"/>
        <v/>
      </c>
      <c r="C1386" t="str">
        <f>IF(B1386="","",VLOOKUP(B1386,'arf3'!$A$2:$A$801,1,FALSE))</f>
        <v/>
      </c>
    </row>
    <row r="1387" spans="1:3" ht="15" x14ac:dyDescent="0.25">
      <c r="A1387" s="15" t="s">
        <v>3764</v>
      </c>
      <c r="B1387" t="str">
        <f t="shared" si="21"/>
        <v/>
      </c>
      <c r="C1387" t="str">
        <f>IF(B1387="","",VLOOKUP(B1387,'arf3'!$A$2:$A$801,1,FALSE))</f>
        <v/>
      </c>
    </row>
    <row r="1388" spans="1:3" ht="15" x14ac:dyDescent="0.25">
      <c r="A1388" s="15" t="s">
        <v>3765</v>
      </c>
      <c r="B1388" t="str">
        <f t="shared" si="21"/>
        <v>NLGN3</v>
      </c>
      <c r="C1388" t="str">
        <f>IF(B1388="","",VLOOKUP(B1388,'arf3'!$A$2:$A$801,1,FALSE))</f>
        <v>NLGN3</v>
      </c>
    </row>
    <row r="1389" spans="1:3" ht="15" x14ac:dyDescent="0.25">
      <c r="A1389" s="15" t="s">
        <v>3766</v>
      </c>
      <c r="B1389" t="str">
        <f t="shared" si="21"/>
        <v/>
      </c>
      <c r="C1389" t="str">
        <f>IF(B1389="","",VLOOKUP(B1389,'arf3'!$A$2:$A$801,1,FALSE))</f>
        <v/>
      </c>
    </row>
    <row r="1390" spans="1:3" ht="15" x14ac:dyDescent="0.25">
      <c r="A1390" s="15" t="s">
        <v>3767</v>
      </c>
      <c r="B1390" t="str">
        <f t="shared" si="21"/>
        <v/>
      </c>
      <c r="C1390" t="str">
        <f>IF(B1390="","",VLOOKUP(B1390,'arf3'!$A$2:$A$801,1,FALSE))</f>
        <v/>
      </c>
    </row>
    <row r="1391" spans="1:3" ht="15" x14ac:dyDescent="0.25">
      <c r="A1391" s="15" t="s">
        <v>3768</v>
      </c>
      <c r="B1391" t="str">
        <f t="shared" si="21"/>
        <v>NLGN4X</v>
      </c>
      <c r="C1391" t="str">
        <f>IF(B1391="","",VLOOKUP(B1391,'arf3'!$A$2:$A$801,1,FALSE))</f>
        <v>NLGN4X</v>
      </c>
    </row>
    <row r="1392" spans="1:3" ht="15" x14ac:dyDescent="0.25">
      <c r="A1392" s="15" t="s">
        <v>3769</v>
      </c>
      <c r="B1392" t="str">
        <f t="shared" si="21"/>
        <v/>
      </c>
      <c r="C1392" t="str">
        <f>IF(B1392="","",VLOOKUP(B1392,'arf3'!$A$2:$A$801,1,FALSE))</f>
        <v/>
      </c>
    </row>
    <row r="1393" spans="1:3" ht="15" x14ac:dyDescent="0.25">
      <c r="A1393" s="15" t="s">
        <v>3770</v>
      </c>
      <c r="B1393" t="str">
        <f t="shared" si="21"/>
        <v/>
      </c>
      <c r="C1393" t="str">
        <f>IF(B1393="","",VLOOKUP(B1393,'arf3'!$A$2:$A$801,1,FALSE))</f>
        <v/>
      </c>
    </row>
    <row r="1394" spans="1:3" ht="15" x14ac:dyDescent="0.25">
      <c r="A1394" s="15" t="s">
        <v>3771</v>
      </c>
      <c r="B1394" t="str">
        <f t="shared" si="21"/>
        <v>NLRP3</v>
      </c>
      <c r="C1394" t="str">
        <f>IF(B1394="","",VLOOKUP(B1394,'arf3'!$A$2:$A$801,1,FALSE))</f>
        <v>NLRP3</v>
      </c>
    </row>
    <row r="1395" spans="1:3" ht="15" x14ac:dyDescent="0.25">
      <c r="A1395" s="15" t="s">
        <v>3772</v>
      </c>
      <c r="B1395" t="str">
        <f t="shared" si="21"/>
        <v/>
      </c>
      <c r="C1395" t="str">
        <f>IF(B1395="","",VLOOKUP(B1395,'arf3'!$A$2:$A$801,1,FALSE))</f>
        <v/>
      </c>
    </row>
    <row r="1396" spans="1:3" ht="15" x14ac:dyDescent="0.25">
      <c r="A1396" s="15" t="s">
        <v>3773</v>
      </c>
      <c r="B1396" t="str">
        <f t="shared" si="21"/>
        <v/>
      </c>
      <c r="C1396" t="str">
        <f>IF(B1396="","",VLOOKUP(B1396,'arf3'!$A$2:$A$801,1,FALSE))</f>
        <v/>
      </c>
    </row>
    <row r="1397" spans="1:3" ht="15" x14ac:dyDescent="0.25">
      <c r="A1397" s="15" t="s">
        <v>3774</v>
      </c>
      <c r="B1397" t="str">
        <f t="shared" si="21"/>
        <v>NPHP1</v>
      </c>
      <c r="C1397" t="str">
        <f>IF(B1397="","",VLOOKUP(B1397,'arf3'!$A$2:$A$801,1,FALSE))</f>
        <v>NPHP1</v>
      </c>
    </row>
    <row r="1398" spans="1:3" ht="15" x14ac:dyDescent="0.25">
      <c r="A1398" s="15" t="s">
        <v>3775</v>
      </c>
      <c r="B1398" t="str">
        <f t="shared" si="21"/>
        <v/>
      </c>
      <c r="C1398" t="str">
        <f>IF(B1398="","",VLOOKUP(B1398,'arf3'!$A$2:$A$801,1,FALSE))</f>
        <v/>
      </c>
    </row>
    <row r="1399" spans="1:3" ht="15" x14ac:dyDescent="0.25">
      <c r="A1399" s="15" t="s">
        <v>3776</v>
      </c>
      <c r="B1399" t="str">
        <f t="shared" si="21"/>
        <v/>
      </c>
      <c r="C1399" t="str">
        <f>IF(B1399="","",VLOOKUP(B1399,'arf3'!$A$2:$A$801,1,FALSE))</f>
        <v/>
      </c>
    </row>
    <row r="1400" spans="1:3" ht="15" x14ac:dyDescent="0.25">
      <c r="A1400" s="15" t="s">
        <v>3777</v>
      </c>
      <c r="B1400" t="str">
        <f t="shared" si="21"/>
        <v>NR2F1</v>
      </c>
      <c r="C1400" t="str">
        <f>IF(B1400="","",VLOOKUP(B1400,'arf3'!$A$2:$A$801,1,FALSE))</f>
        <v>NR2F1</v>
      </c>
    </row>
    <row r="1401" spans="1:3" ht="15" x14ac:dyDescent="0.25">
      <c r="A1401" s="15" t="s">
        <v>3778</v>
      </c>
      <c r="B1401" t="str">
        <f t="shared" si="21"/>
        <v/>
      </c>
      <c r="C1401" t="str">
        <f>IF(B1401="","",VLOOKUP(B1401,'arf3'!$A$2:$A$801,1,FALSE))</f>
        <v/>
      </c>
    </row>
    <row r="1402" spans="1:3" ht="15" x14ac:dyDescent="0.25">
      <c r="A1402" s="15" t="s">
        <v>3779</v>
      </c>
      <c r="B1402" t="str">
        <f t="shared" si="21"/>
        <v/>
      </c>
      <c r="C1402" t="str">
        <f>IF(B1402="","",VLOOKUP(B1402,'arf3'!$A$2:$A$801,1,FALSE))</f>
        <v/>
      </c>
    </row>
    <row r="1403" spans="1:3" ht="15" x14ac:dyDescent="0.25">
      <c r="A1403" s="15" t="s">
        <v>3780</v>
      </c>
      <c r="B1403" t="str">
        <f t="shared" si="21"/>
        <v>NRAS</v>
      </c>
      <c r="C1403" t="str">
        <f>IF(B1403="","",VLOOKUP(B1403,'arf3'!$A$2:$A$801,1,FALSE))</f>
        <v>NRAS</v>
      </c>
    </row>
    <row r="1404" spans="1:3" ht="15" x14ac:dyDescent="0.25">
      <c r="A1404" s="15" t="s">
        <v>3781</v>
      </c>
      <c r="B1404" t="str">
        <f t="shared" si="21"/>
        <v/>
      </c>
      <c r="C1404" t="str">
        <f>IF(B1404="","",VLOOKUP(B1404,'arf3'!$A$2:$A$801,1,FALSE))</f>
        <v/>
      </c>
    </row>
    <row r="1405" spans="1:3" ht="15" x14ac:dyDescent="0.25">
      <c r="A1405" s="15" t="s">
        <v>3782</v>
      </c>
      <c r="B1405" t="str">
        <f t="shared" si="21"/>
        <v/>
      </c>
      <c r="C1405" t="str">
        <f>IF(B1405="","",VLOOKUP(B1405,'arf3'!$A$2:$A$801,1,FALSE))</f>
        <v/>
      </c>
    </row>
    <row r="1406" spans="1:3" ht="15" x14ac:dyDescent="0.25">
      <c r="A1406" s="15" t="s">
        <v>3783</v>
      </c>
      <c r="B1406" t="str">
        <f t="shared" si="21"/>
        <v>NRXN1</v>
      </c>
      <c r="C1406" t="str">
        <f>IF(B1406="","",VLOOKUP(B1406,'arf3'!$A$2:$A$801,1,FALSE))</f>
        <v>NRXN1</v>
      </c>
    </row>
    <row r="1407" spans="1:3" ht="15" x14ac:dyDescent="0.25">
      <c r="A1407" s="15" t="s">
        <v>3784</v>
      </c>
      <c r="B1407" t="str">
        <f t="shared" si="21"/>
        <v/>
      </c>
      <c r="C1407" t="str">
        <f>IF(B1407="","",VLOOKUP(B1407,'arf3'!$A$2:$A$801,1,FALSE))</f>
        <v/>
      </c>
    </row>
    <row r="1408" spans="1:3" ht="15" x14ac:dyDescent="0.25">
      <c r="A1408" s="15" t="s">
        <v>3785</v>
      </c>
      <c r="B1408" t="str">
        <f t="shared" si="21"/>
        <v/>
      </c>
      <c r="C1408" t="str">
        <f>IF(B1408="","",VLOOKUP(B1408,'arf3'!$A$2:$A$801,1,FALSE))</f>
        <v/>
      </c>
    </row>
    <row r="1409" spans="1:3" ht="15" x14ac:dyDescent="0.25">
      <c r="A1409" s="15" t="s">
        <v>3786</v>
      </c>
      <c r="B1409" t="str">
        <f t="shared" si="21"/>
        <v>NRXN2</v>
      </c>
      <c r="C1409" t="str">
        <f>IF(B1409="","",VLOOKUP(B1409,'arf3'!$A$2:$A$801,1,FALSE))</f>
        <v>NRXN2</v>
      </c>
    </row>
    <row r="1410" spans="1:3" ht="15" x14ac:dyDescent="0.25">
      <c r="A1410" s="15" t="s">
        <v>3787</v>
      </c>
      <c r="B1410" t="str">
        <f t="shared" ref="B1410:B1473" si="22">IF(RIGHT(A1410,1)="a",LEFT(A1410,LEN(A1410)-6),"")</f>
        <v/>
      </c>
      <c r="C1410" t="str">
        <f>IF(B1410="","",VLOOKUP(B1410,'arf3'!$A$2:$A$801,1,FALSE))</f>
        <v/>
      </c>
    </row>
    <row r="1411" spans="1:3" ht="15" x14ac:dyDescent="0.25">
      <c r="A1411" s="15" t="s">
        <v>3788</v>
      </c>
      <c r="B1411" t="str">
        <f t="shared" si="22"/>
        <v/>
      </c>
      <c r="C1411" t="str">
        <f>IF(B1411="","",VLOOKUP(B1411,'arf3'!$A$2:$A$801,1,FALSE))</f>
        <v/>
      </c>
    </row>
    <row r="1412" spans="1:3" ht="15" x14ac:dyDescent="0.25">
      <c r="A1412" s="15" t="s">
        <v>3789</v>
      </c>
      <c r="B1412" t="str">
        <f t="shared" si="22"/>
        <v>NSD1</v>
      </c>
      <c r="C1412" t="str">
        <f>IF(B1412="","",VLOOKUP(B1412,'arf3'!$A$2:$A$801,1,FALSE))</f>
        <v>NSD1</v>
      </c>
    </row>
    <row r="1413" spans="1:3" ht="15" x14ac:dyDescent="0.25">
      <c r="A1413" s="15" t="s">
        <v>3790</v>
      </c>
      <c r="B1413" t="str">
        <f t="shared" si="22"/>
        <v/>
      </c>
      <c r="C1413" t="str">
        <f>IF(B1413="","",VLOOKUP(B1413,'arf3'!$A$2:$A$801,1,FALSE))</f>
        <v/>
      </c>
    </row>
    <row r="1414" spans="1:3" ht="15" x14ac:dyDescent="0.25">
      <c r="A1414" s="15" t="s">
        <v>3791</v>
      </c>
      <c r="B1414" t="str">
        <f t="shared" si="22"/>
        <v/>
      </c>
      <c r="C1414" t="str">
        <f>IF(B1414="","",VLOOKUP(B1414,'arf3'!$A$2:$A$801,1,FALSE))</f>
        <v/>
      </c>
    </row>
    <row r="1415" spans="1:3" ht="15" x14ac:dyDescent="0.25">
      <c r="A1415" s="15" t="s">
        <v>3792</v>
      </c>
      <c r="B1415" t="str">
        <f t="shared" si="22"/>
        <v>NSDHL</v>
      </c>
      <c r="C1415" t="str">
        <f>IF(B1415="","",VLOOKUP(B1415,'arf3'!$A$2:$A$801,1,FALSE))</f>
        <v>NSDHL</v>
      </c>
    </row>
    <row r="1416" spans="1:3" ht="15" x14ac:dyDescent="0.25">
      <c r="A1416" s="15" t="s">
        <v>3793</v>
      </c>
      <c r="B1416" t="str">
        <f t="shared" si="22"/>
        <v/>
      </c>
      <c r="C1416" t="str">
        <f>IF(B1416="","",VLOOKUP(B1416,'arf3'!$A$2:$A$801,1,FALSE))</f>
        <v/>
      </c>
    </row>
    <row r="1417" spans="1:3" ht="15" x14ac:dyDescent="0.25">
      <c r="A1417" s="15" t="s">
        <v>3794</v>
      </c>
      <c r="B1417" t="str">
        <f t="shared" si="22"/>
        <v/>
      </c>
      <c r="C1417" t="str">
        <f>IF(B1417="","",VLOOKUP(B1417,'arf3'!$A$2:$A$801,1,FALSE))</f>
        <v/>
      </c>
    </row>
    <row r="1418" spans="1:3" ht="15" x14ac:dyDescent="0.25">
      <c r="A1418" s="15" t="s">
        <v>3795</v>
      </c>
      <c r="B1418" t="str">
        <f t="shared" si="22"/>
        <v>NSUN2</v>
      </c>
      <c r="C1418" t="str">
        <f>IF(B1418="","",VLOOKUP(B1418,'arf3'!$A$2:$A$801,1,FALSE))</f>
        <v>NSUN2</v>
      </c>
    </row>
    <row r="1419" spans="1:3" ht="15" x14ac:dyDescent="0.25">
      <c r="A1419" s="15" t="s">
        <v>3796</v>
      </c>
      <c r="B1419" t="str">
        <f t="shared" si="22"/>
        <v/>
      </c>
      <c r="C1419" t="str">
        <f>IF(B1419="","",VLOOKUP(B1419,'arf3'!$A$2:$A$801,1,FALSE))</f>
        <v/>
      </c>
    </row>
    <row r="1420" spans="1:3" ht="15" x14ac:dyDescent="0.25">
      <c r="A1420" s="15" t="s">
        <v>3797</v>
      </c>
      <c r="B1420" t="str">
        <f t="shared" si="22"/>
        <v/>
      </c>
      <c r="C1420" t="str">
        <f>IF(B1420="","",VLOOKUP(B1420,'arf3'!$A$2:$A$801,1,FALSE))</f>
        <v/>
      </c>
    </row>
    <row r="1421" spans="1:3" ht="15" x14ac:dyDescent="0.25">
      <c r="A1421" s="15" t="s">
        <v>3798</v>
      </c>
      <c r="B1421" t="str">
        <f t="shared" si="22"/>
        <v>NTRK1</v>
      </c>
      <c r="C1421" t="str">
        <f>IF(B1421="","",VLOOKUP(B1421,'arf3'!$A$2:$A$801,1,FALSE))</f>
        <v>NTRK1</v>
      </c>
    </row>
    <row r="1422" spans="1:3" ht="15" x14ac:dyDescent="0.25">
      <c r="A1422" s="15" t="s">
        <v>3799</v>
      </c>
      <c r="B1422" t="str">
        <f t="shared" si="22"/>
        <v/>
      </c>
      <c r="C1422" t="str">
        <f>IF(B1422="","",VLOOKUP(B1422,'arf3'!$A$2:$A$801,1,FALSE))</f>
        <v/>
      </c>
    </row>
    <row r="1423" spans="1:3" ht="15" x14ac:dyDescent="0.25">
      <c r="A1423" s="15" t="s">
        <v>3800</v>
      </c>
      <c r="B1423" t="str">
        <f t="shared" si="22"/>
        <v/>
      </c>
      <c r="C1423" t="str">
        <f>IF(B1423="","",VLOOKUP(B1423,'arf3'!$A$2:$A$801,1,FALSE))</f>
        <v/>
      </c>
    </row>
    <row r="1424" spans="1:3" ht="15" x14ac:dyDescent="0.25">
      <c r="A1424" s="15" t="s">
        <v>3801</v>
      </c>
      <c r="B1424" t="str">
        <f t="shared" si="22"/>
        <v>OBSL1</v>
      </c>
      <c r="C1424" t="str">
        <f>IF(B1424="","",VLOOKUP(B1424,'arf3'!$A$2:$A$801,1,FALSE))</f>
        <v>OBSL1</v>
      </c>
    </row>
    <row r="1425" spans="1:3" ht="15" x14ac:dyDescent="0.25">
      <c r="A1425" s="15" t="s">
        <v>3802</v>
      </c>
      <c r="B1425" t="str">
        <f t="shared" si="22"/>
        <v/>
      </c>
      <c r="C1425" t="str">
        <f>IF(B1425="","",VLOOKUP(B1425,'arf3'!$A$2:$A$801,1,FALSE))</f>
        <v/>
      </c>
    </row>
    <row r="1426" spans="1:3" ht="15" x14ac:dyDescent="0.25">
      <c r="A1426" s="15" t="s">
        <v>3803</v>
      </c>
      <c r="B1426" t="str">
        <f t="shared" si="22"/>
        <v/>
      </c>
      <c r="C1426" t="str">
        <f>IF(B1426="","",VLOOKUP(B1426,'arf3'!$A$2:$A$801,1,FALSE))</f>
        <v/>
      </c>
    </row>
    <row r="1427" spans="1:3" ht="15" x14ac:dyDescent="0.25">
      <c r="A1427" s="15" t="s">
        <v>3804</v>
      </c>
      <c r="B1427" t="str">
        <f t="shared" si="22"/>
        <v>OCLN</v>
      </c>
      <c r="C1427" t="str">
        <f>IF(B1427="","",VLOOKUP(B1427,'arf3'!$A$2:$A$801,1,FALSE))</f>
        <v>OCLN</v>
      </c>
    </row>
    <row r="1428" spans="1:3" ht="15" x14ac:dyDescent="0.25">
      <c r="A1428" s="15" t="s">
        <v>3805</v>
      </c>
      <c r="B1428" t="str">
        <f t="shared" si="22"/>
        <v/>
      </c>
      <c r="C1428" t="str">
        <f>IF(B1428="","",VLOOKUP(B1428,'arf3'!$A$2:$A$801,1,FALSE))</f>
        <v/>
      </c>
    </row>
    <row r="1429" spans="1:3" ht="15" x14ac:dyDescent="0.25">
      <c r="A1429" s="15" t="s">
        <v>3806</v>
      </c>
      <c r="B1429" t="str">
        <f t="shared" si="22"/>
        <v/>
      </c>
      <c r="C1429" t="str">
        <f>IF(B1429="","",VLOOKUP(B1429,'arf3'!$A$2:$A$801,1,FALSE))</f>
        <v/>
      </c>
    </row>
    <row r="1430" spans="1:3" ht="15" x14ac:dyDescent="0.25">
      <c r="A1430" s="15" t="s">
        <v>3807</v>
      </c>
      <c r="B1430" t="str">
        <f t="shared" si="22"/>
        <v>OCRL</v>
      </c>
      <c r="C1430" t="str">
        <f>IF(B1430="","",VLOOKUP(B1430,'arf3'!$A$2:$A$801,1,FALSE))</f>
        <v>OCRL</v>
      </c>
    </row>
    <row r="1431" spans="1:3" ht="15" x14ac:dyDescent="0.25">
      <c r="A1431" s="15" t="s">
        <v>3808</v>
      </c>
      <c r="B1431" t="str">
        <f t="shared" si="22"/>
        <v/>
      </c>
      <c r="C1431" t="str">
        <f>IF(B1431="","",VLOOKUP(B1431,'arf3'!$A$2:$A$801,1,FALSE))</f>
        <v/>
      </c>
    </row>
    <row r="1432" spans="1:3" ht="15" x14ac:dyDescent="0.25">
      <c r="A1432" s="15" t="s">
        <v>3809</v>
      </c>
      <c r="B1432" t="str">
        <f t="shared" si="22"/>
        <v/>
      </c>
      <c r="C1432" t="str">
        <f>IF(B1432="","",VLOOKUP(B1432,'arf3'!$A$2:$A$801,1,FALSE))</f>
        <v/>
      </c>
    </row>
    <row r="1433" spans="1:3" ht="15" x14ac:dyDescent="0.25">
      <c r="A1433" s="15" t="s">
        <v>3810</v>
      </c>
      <c r="B1433" t="str">
        <f t="shared" si="22"/>
        <v>ODC1</v>
      </c>
      <c r="C1433" t="e">
        <f>IF(B1433="","",VLOOKUP(B1433,'arf3'!$A$2:$A$801,1,FALSE))</f>
        <v>#N/A</v>
      </c>
    </row>
    <row r="1434" spans="1:3" ht="15" x14ac:dyDescent="0.25">
      <c r="A1434" s="15" t="s">
        <v>3811</v>
      </c>
      <c r="B1434" t="str">
        <f t="shared" si="22"/>
        <v/>
      </c>
      <c r="C1434" t="str">
        <f>IF(B1434="","",VLOOKUP(B1434,'arf3'!$A$2:$A$801,1,FALSE))</f>
        <v/>
      </c>
    </row>
    <row r="1435" spans="1:3" ht="15" x14ac:dyDescent="0.25">
      <c r="A1435" s="15" t="s">
        <v>3812</v>
      </c>
      <c r="B1435" t="str">
        <f t="shared" si="22"/>
        <v/>
      </c>
      <c r="C1435" t="str">
        <f>IF(B1435="","",VLOOKUP(B1435,'arf3'!$A$2:$A$801,1,FALSE))</f>
        <v/>
      </c>
    </row>
    <row r="1436" spans="1:3" ht="15" x14ac:dyDescent="0.25">
      <c r="A1436" s="15" t="s">
        <v>3813</v>
      </c>
      <c r="B1436" t="str">
        <f t="shared" si="22"/>
        <v>OFD1</v>
      </c>
      <c r="C1436" t="str">
        <f>IF(B1436="","",VLOOKUP(B1436,'arf3'!$A$2:$A$801,1,FALSE))</f>
        <v>OFD1</v>
      </c>
    </row>
    <row r="1437" spans="1:3" ht="15" x14ac:dyDescent="0.25">
      <c r="A1437" s="15" t="s">
        <v>3814</v>
      </c>
      <c r="B1437" t="str">
        <f t="shared" si="22"/>
        <v/>
      </c>
      <c r="C1437" t="str">
        <f>IF(B1437="","",VLOOKUP(B1437,'arf3'!$A$2:$A$801,1,FALSE))</f>
        <v/>
      </c>
    </row>
    <row r="1438" spans="1:3" ht="15" x14ac:dyDescent="0.25">
      <c r="A1438" s="15" t="s">
        <v>3815</v>
      </c>
      <c r="B1438" t="str">
        <f t="shared" si="22"/>
        <v/>
      </c>
      <c r="C1438" t="str">
        <f>IF(B1438="","",VLOOKUP(B1438,'arf3'!$A$2:$A$801,1,FALSE))</f>
        <v/>
      </c>
    </row>
    <row r="1439" spans="1:3" ht="15" x14ac:dyDescent="0.25">
      <c r="A1439" s="15" t="s">
        <v>3816</v>
      </c>
      <c r="B1439" t="str">
        <f t="shared" si="22"/>
        <v>OPHN1</v>
      </c>
      <c r="C1439" t="str">
        <f>IF(B1439="","",VLOOKUP(B1439,'arf3'!$A$2:$A$801,1,FALSE))</f>
        <v>OPHN1</v>
      </c>
    </row>
    <row r="1440" spans="1:3" ht="15" x14ac:dyDescent="0.25">
      <c r="A1440" s="15" t="s">
        <v>3817</v>
      </c>
      <c r="B1440" t="str">
        <f t="shared" si="22"/>
        <v/>
      </c>
      <c r="C1440" t="str">
        <f>IF(B1440="","",VLOOKUP(B1440,'arf3'!$A$2:$A$801,1,FALSE))</f>
        <v/>
      </c>
    </row>
    <row r="1441" spans="1:3" ht="15" x14ac:dyDescent="0.25">
      <c r="A1441" s="15" t="s">
        <v>3818</v>
      </c>
      <c r="B1441" t="str">
        <f t="shared" si="22"/>
        <v/>
      </c>
      <c r="C1441" t="str">
        <f>IF(B1441="","",VLOOKUP(B1441,'arf3'!$A$2:$A$801,1,FALSE))</f>
        <v/>
      </c>
    </row>
    <row r="1442" spans="1:3" ht="15" x14ac:dyDescent="0.25">
      <c r="A1442" s="15" t="s">
        <v>3819</v>
      </c>
      <c r="B1442" t="str">
        <f t="shared" si="22"/>
        <v>ORC1</v>
      </c>
      <c r="C1442" t="str">
        <f>IF(B1442="","",VLOOKUP(B1442,'arf3'!$A$2:$A$801,1,FALSE))</f>
        <v>ORC1</v>
      </c>
    </row>
    <row r="1443" spans="1:3" ht="15" x14ac:dyDescent="0.25">
      <c r="A1443" s="15" t="s">
        <v>3820</v>
      </c>
      <c r="B1443" t="str">
        <f t="shared" si="22"/>
        <v/>
      </c>
      <c r="C1443" t="str">
        <f>IF(B1443="","",VLOOKUP(B1443,'arf3'!$A$2:$A$801,1,FALSE))</f>
        <v/>
      </c>
    </row>
    <row r="1444" spans="1:3" ht="15" x14ac:dyDescent="0.25">
      <c r="A1444" s="15" t="s">
        <v>3821</v>
      </c>
      <c r="B1444" t="str">
        <f t="shared" si="22"/>
        <v/>
      </c>
      <c r="C1444" t="str">
        <f>IF(B1444="","",VLOOKUP(B1444,'arf3'!$A$2:$A$801,1,FALSE))</f>
        <v/>
      </c>
    </row>
    <row r="1445" spans="1:3" ht="15" x14ac:dyDescent="0.25">
      <c r="A1445" s="15" t="s">
        <v>3822</v>
      </c>
      <c r="B1445" t="str">
        <f t="shared" si="22"/>
        <v>ORC4</v>
      </c>
      <c r="C1445" t="str">
        <f>IF(B1445="","",VLOOKUP(B1445,'arf3'!$A$2:$A$801,1,FALSE))</f>
        <v>ORC4</v>
      </c>
    </row>
    <row r="1446" spans="1:3" ht="15" x14ac:dyDescent="0.25">
      <c r="A1446" s="15" t="s">
        <v>3823</v>
      </c>
      <c r="B1446" t="str">
        <f t="shared" si="22"/>
        <v/>
      </c>
      <c r="C1446" t="str">
        <f>IF(B1446="","",VLOOKUP(B1446,'arf3'!$A$2:$A$801,1,FALSE))</f>
        <v/>
      </c>
    </row>
    <row r="1447" spans="1:3" ht="15" x14ac:dyDescent="0.25">
      <c r="A1447" s="15" t="s">
        <v>3824</v>
      </c>
      <c r="B1447" t="str">
        <f t="shared" si="22"/>
        <v/>
      </c>
      <c r="C1447" t="str">
        <f>IF(B1447="","",VLOOKUP(B1447,'arf3'!$A$2:$A$801,1,FALSE))</f>
        <v/>
      </c>
    </row>
    <row r="1448" spans="1:3" ht="15" x14ac:dyDescent="0.25">
      <c r="A1448" s="15" t="s">
        <v>3825</v>
      </c>
      <c r="B1448" t="str">
        <f t="shared" si="22"/>
        <v>ORC6</v>
      </c>
      <c r="C1448" t="str">
        <f>IF(B1448="","",VLOOKUP(B1448,'arf3'!$A$2:$A$801,1,FALSE))</f>
        <v>ORC6</v>
      </c>
    </row>
    <row r="1449" spans="1:3" ht="15" x14ac:dyDescent="0.25">
      <c r="A1449" s="15" t="s">
        <v>3826</v>
      </c>
      <c r="B1449" t="str">
        <f t="shared" si="22"/>
        <v/>
      </c>
      <c r="C1449" t="str">
        <f>IF(B1449="","",VLOOKUP(B1449,'arf3'!$A$2:$A$801,1,FALSE))</f>
        <v/>
      </c>
    </row>
    <row r="1450" spans="1:3" ht="15" x14ac:dyDescent="0.25">
      <c r="A1450" s="15" t="s">
        <v>3827</v>
      </c>
      <c r="B1450" t="str">
        <f t="shared" si="22"/>
        <v/>
      </c>
      <c r="C1450" t="str">
        <f>IF(B1450="","",VLOOKUP(B1450,'arf3'!$A$2:$A$801,1,FALSE))</f>
        <v/>
      </c>
    </row>
    <row r="1451" spans="1:3" ht="15" x14ac:dyDescent="0.25">
      <c r="A1451" s="15" t="s">
        <v>3828</v>
      </c>
      <c r="B1451" t="str">
        <f t="shared" si="22"/>
        <v>OTC</v>
      </c>
      <c r="C1451" t="str">
        <f>IF(B1451="","",VLOOKUP(B1451,'arf3'!$A$2:$A$801,1,FALSE))</f>
        <v>OTC</v>
      </c>
    </row>
    <row r="1452" spans="1:3" ht="15" x14ac:dyDescent="0.25">
      <c r="A1452" s="15" t="s">
        <v>3829</v>
      </c>
      <c r="B1452" t="str">
        <f t="shared" si="22"/>
        <v/>
      </c>
      <c r="C1452" t="str">
        <f>IF(B1452="","",VLOOKUP(B1452,'arf3'!$A$2:$A$801,1,FALSE))</f>
        <v/>
      </c>
    </row>
    <row r="1453" spans="1:3" ht="15" x14ac:dyDescent="0.25">
      <c r="A1453" s="15" t="s">
        <v>3830</v>
      </c>
      <c r="B1453" t="str">
        <f t="shared" si="22"/>
        <v/>
      </c>
      <c r="C1453" t="str">
        <f>IF(B1453="","",VLOOKUP(B1453,'arf3'!$A$2:$A$801,1,FALSE))</f>
        <v/>
      </c>
    </row>
    <row r="1454" spans="1:3" ht="15" x14ac:dyDescent="0.25">
      <c r="A1454" s="15" t="s">
        <v>3831</v>
      </c>
      <c r="B1454" t="str">
        <f t="shared" si="22"/>
        <v>PACS1</v>
      </c>
      <c r="C1454" t="str">
        <f>IF(B1454="","",VLOOKUP(B1454,'arf3'!$A$2:$A$801,1,FALSE))</f>
        <v>PACS1</v>
      </c>
    </row>
    <row r="1455" spans="1:3" ht="15" x14ac:dyDescent="0.25">
      <c r="A1455" s="15" t="s">
        <v>3832</v>
      </c>
      <c r="B1455" t="str">
        <f t="shared" si="22"/>
        <v/>
      </c>
      <c r="C1455" t="str">
        <f>IF(B1455="","",VLOOKUP(B1455,'arf3'!$A$2:$A$801,1,FALSE))</f>
        <v/>
      </c>
    </row>
    <row r="1456" spans="1:3" ht="15" x14ac:dyDescent="0.25">
      <c r="A1456" s="15" t="s">
        <v>3833</v>
      </c>
      <c r="B1456" t="str">
        <f t="shared" si="22"/>
        <v/>
      </c>
      <c r="C1456" t="str">
        <f>IF(B1456="","",VLOOKUP(B1456,'arf3'!$A$2:$A$801,1,FALSE))</f>
        <v/>
      </c>
    </row>
    <row r="1457" spans="1:3" ht="15" x14ac:dyDescent="0.25">
      <c r="A1457" s="15" t="s">
        <v>3834</v>
      </c>
      <c r="B1457" t="str">
        <f t="shared" si="22"/>
        <v>PAFAH1B1</v>
      </c>
      <c r="C1457" t="str">
        <f>IF(B1457="","",VLOOKUP(B1457,'arf3'!$A$2:$A$801,1,FALSE))</f>
        <v>PAFAH1B1</v>
      </c>
    </row>
    <row r="1458" spans="1:3" ht="15" x14ac:dyDescent="0.25">
      <c r="A1458" s="15" t="s">
        <v>3835</v>
      </c>
      <c r="B1458" t="str">
        <f t="shared" si="22"/>
        <v/>
      </c>
      <c r="C1458" t="str">
        <f>IF(B1458="","",VLOOKUP(B1458,'arf3'!$A$2:$A$801,1,FALSE))</f>
        <v/>
      </c>
    </row>
    <row r="1459" spans="1:3" ht="15" x14ac:dyDescent="0.25">
      <c r="A1459" s="15" t="s">
        <v>3836</v>
      </c>
      <c r="B1459" t="str">
        <f t="shared" si="22"/>
        <v/>
      </c>
      <c r="C1459" t="str">
        <f>IF(B1459="","",VLOOKUP(B1459,'arf3'!$A$2:$A$801,1,FALSE))</f>
        <v/>
      </c>
    </row>
    <row r="1460" spans="1:3" ht="15" x14ac:dyDescent="0.25">
      <c r="A1460" s="15" t="s">
        <v>3837</v>
      </c>
      <c r="B1460" t="str">
        <f t="shared" si="22"/>
        <v>PAH</v>
      </c>
      <c r="C1460" t="str">
        <f>IF(B1460="","",VLOOKUP(B1460,'arf3'!$A$2:$A$801,1,FALSE))</f>
        <v>PAH</v>
      </c>
    </row>
    <row r="1461" spans="1:3" ht="15" x14ac:dyDescent="0.25">
      <c r="A1461" s="15" t="s">
        <v>3838</v>
      </c>
      <c r="B1461" t="str">
        <f t="shared" si="22"/>
        <v/>
      </c>
      <c r="C1461" t="str">
        <f>IF(B1461="","",VLOOKUP(B1461,'arf3'!$A$2:$A$801,1,FALSE))</f>
        <v/>
      </c>
    </row>
    <row r="1462" spans="1:3" ht="15" x14ac:dyDescent="0.25">
      <c r="A1462" s="15" t="s">
        <v>3839</v>
      </c>
      <c r="B1462" t="str">
        <f t="shared" si="22"/>
        <v/>
      </c>
      <c r="C1462" t="str">
        <f>IF(B1462="","",VLOOKUP(B1462,'arf3'!$A$2:$A$801,1,FALSE))</f>
        <v/>
      </c>
    </row>
    <row r="1463" spans="1:3" ht="15" x14ac:dyDescent="0.25">
      <c r="A1463" s="15" t="s">
        <v>3840</v>
      </c>
      <c r="B1463" t="str">
        <f t="shared" si="22"/>
        <v>PAK3</v>
      </c>
      <c r="C1463" t="str">
        <f>IF(B1463="","",VLOOKUP(B1463,'arf3'!$A$2:$A$801,1,FALSE))</f>
        <v>PAK3</v>
      </c>
    </row>
    <row r="1464" spans="1:3" ht="15" x14ac:dyDescent="0.25">
      <c r="A1464" s="15" t="s">
        <v>3841</v>
      </c>
      <c r="B1464" t="str">
        <f t="shared" si="22"/>
        <v/>
      </c>
      <c r="C1464" t="str">
        <f>IF(B1464="","",VLOOKUP(B1464,'arf3'!$A$2:$A$801,1,FALSE))</f>
        <v/>
      </c>
    </row>
    <row r="1465" spans="1:3" ht="15" x14ac:dyDescent="0.25">
      <c r="A1465" s="15" t="s">
        <v>3842</v>
      </c>
      <c r="B1465" t="str">
        <f t="shared" si="22"/>
        <v/>
      </c>
      <c r="C1465" t="str">
        <f>IF(B1465="","",VLOOKUP(B1465,'arf3'!$A$2:$A$801,1,FALSE))</f>
        <v/>
      </c>
    </row>
    <row r="1466" spans="1:3" ht="15" x14ac:dyDescent="0.25">
      <c r="A1466" s="15" t="s">
        <v>3843</v>
      </c>
      <c r="B1466" t="str">
        <f t="shared" si="22"/>
        <v>PANK2</v>
      </c>
      <c r="C1466" t="str">
        <f>IF(B1466="","",VLOOKUP(B1466,'arf3'!$A$2:$A$801,1,FALSE))</f>
        <v>PANK2</v>
      </c>
    </row>
    <row r="1467" spans="1:3" ht="15" x14ac:dyDescent="0.25">
      <c r="A1467" s="15" t="s">
        <v>3844</v>
      </c>
      <c r="B1467" t="str">
        <f t="shared" si="22"/>
        <v/>
      </c>
      <c r="C1467" t="str">
        <f>IF(B1467="","",VLOOKUP(B1467,'arf3'!$A$2:$A$801,1,FALSE))</f>
        <v/>
      </c>
    </row>
    <row r="1468" spans="1:3" ht="15" x14ac:dyDescent="0.25">
      <c r="A1468" s="15" t="s">
        <v>3845</v>
      </c>
      <c r="B1468" t="str">
        <f t="shared" si="22"/>
        <v/>
      </c>
      <c r="C1468" t="str">
        <f>IF(B1468="","",VLOOKUP(B1468,'arf3'!$A$2:$A$801,1,FALSE))</f>
        <v/>
      </c>
    </row>
    <row r="1469" spans="1:3" ht="15" x14ac:dyDescent="0.25">
      <c r="A1469" s="15" t="s">
        <v>3846</v>
      </c>
      <c r="B1469" t="str">
        <f t="shared" si="22"/>
        <v>PAPSS2</v>
      </c>
      <c r="C1469" t="str">
        <f>IF(B1469="","",VLOOKUP(B1469,'arf3'!$A$2:$A$801,1,FALSE))</f>
        <v>PAPSS2</v>
      </c>
    </row>
    <row r="1470" spans="1:3" ht="15" x14ac:dyDescent="0.25">
      <c r="A1470" s="15" t="s">
        <v>3847</v>
      </c>
      <c r="B1470" t="str">
        <f t="shared" si="22"/>
        <v/>
      </c>
      <c r="C1470" t="str">
        <f>IF(B1470="","",VLOOKUP(B1470,'arf3'!$A$2:$A$801,1,FALSE))</f>
        <v/>
      </c>
    </row>
    <row r="1471" spans="1:3" ht="15" x14ac:dyDescent="0.25">
      <c r="A1471" s="15" t="s">
        <v>3848</v>
      </c>
      <c r="B1471" t="str">
        <f t="shared" si="22"/>
        <v/>
      </c>
      <c r="C1471" t="str">
        <f>IF(B1471="","",VLOOKUP(B1471,'arf3'!$A$2:$A$801,1,FALSE))</f>
        <v/>
      </c>
    </row>
    <row r="1472" spans="1:3" ht="15" x14ac:dyDescent="0.25">
      <c r="A1472" s="15" t="s">
        <v>3849</v>
      </c>
      <c r="B1472" t="str">
        <f t="shared" si="22"/>
        <v>PAX1</v>
      </c>
      <c r="C1472" t="str">
        <f>IF(B1472="","",VLOOKUP(B1472,'arf3'!$A$2:$A$801,1,FALSE))</f>
        <v>PAX1</v>
      </c>
    </row>
    <row r="1473" spans="1:3" ht="15" x14ac:dyDescent="0.25">
      <c r="A1473" s="15" t="s">
        <v>3850</v>
      </c>
      <c r="B1473" t="str">
        <f t="shared" si="22"/>
        <v/>
      </c>
      <c r="C1473" t="str">
        <f>IF(B1473="","",VLOOKUP(B1473,'arf3'!$A$2:$A$801,1,FALSE))</f>
        <v/>
      </c>
    </row>
    <row r="1474" spans="1:3" ht="15" x14ac:dyDescent="0.25">
      <c r="A1474" s="15" t="s">
        <v>3851</v>
      </c>
      <c r="B1474" t="str">
        <f t="shared" ref="B1474:B1537" si="23">IF(RIGHT(A1474,1)="a",LEFT(A1474,LEN(A1474)-6),"")</f>
        <v/>
      </c>
      <c r="C1474" t="str">
        <f>IF(B1474="","",VLOOKUP(B1474,'arf3'!$A$2:$A$801,1,FALSE))</f>
        <v/>
      </c>
    </row>
    <row r="1475" spans="1:3" ht="15" x14ac:dyDescent="0.25">
      <c r="A1475" s="15" t="s">
        <v>3852</v>
      </c>
      <c r="B1475" t="str">
        <f t="shared" si="23"/>
        <v>PAX2</v>
      </c>
      <c r="C1475" t="str">
        <f>IF(B1475="","",VLOOKUP(B1475,'arf3'!$A$2:$A$801,1,FALSE))</f>
        <v>PAX2</v>
      </c>
    </row>
    <row r="1476" spans="1:3" ht="15" x14ac:dyDescent="0.25">
      <c r="A1476" s="15" t="s">
        <v>3853</v>
      </c>
      <c r="B1476" t="str">
        <f t="shared" si="23"/>
        <v/>
      </c>
      <c r="C1476" t="str">
        <f>IF(B1476="","",VLOOKUP(B1476,'arf3'!$A$2:$A$801,1,FALSE))</f>
        <v/>
      </c>
    </row>
    <row r="1477" spans="1:3" ht="15" x14ac:dyDescent="0.25">
      <c r="A1477" s="15" t="s">
        <v>3854</v>
      </c>
      <c r="B1477" t="str">
        <f t="shared" si="23"/>
        <v/>
      </c>
      <c r="C1477" t="str">
        <f>IF(B1477="","",VLOOKUP(B1477,'arf3'!$A$2:$A$801,1,FALSE))</f>
        <v/>
      </c>
    </row>
    <row r="1478" spans="1:3" ht="15" x14ac:dyDescent="0.25">
      <c r="A1478" s="15" t="s">
        <v>3855</v>
      </c>
      <c r="B1478" t="str">
        <f t="shared" si="23"/>
        <v>PAX3</v>
      </c>
      <c r="C1478" t="str">
        <f>IF(B1478="","",VLOOKUP(B1478,'arf3'!$A$2:$A$801,1,FALSE))</f>
        <v>PAX3</v>
      </c>
    </row>
    <row r="1479" spans="1:3" ht="15" x14ac:dyDescent="0.25">
      <c r="A1479" s="15" t="s">
        <v>3856</v>
      </c>
      <c r="B1479" t="str">
        <f t="shared" si="23"/>
        <v/>
      </c>
      <c r="C1479" t="str">
        <f>IF(B1479="","",VLOOKUP(B1479,'arf3'!$A$2:$A$801,1,FALSE))</f>
        <v/>
      </c>
    </row>
    <row r="1480" spans="1:3" ht="15" x14ac:dyDescent="0.25">
      <c r="A1480" s="15" t="s">
        <v>3857</v>
      </c>
      <c r="B1480" t="str">
        <f t="shared" si="23"/>
        <v/>
      </c>
      <c r="C1480" t="str">
        <f>IF(B1480="","",VLOOKUP(B1480,'arf3'!$A$2:$A$801,1,FALSE))</f>
        <v/>
      </c>
    </row>
    <row r="1481" spans="1:3" ht="15" x14ac:dyDescent="0.25">
      <c r="A1481" s="15" t="s">
        <v>3858</v>
      </c>
      <c r="B1481" t="str">
        <f t="shared" si="23"/>
        <v>PAX6</v>
      </c>
      <c r="C1481" t="str">
        <f>IF(B1481="","",VLOOKUP(B1481,'arf3'!$A$2:$A$801,1,FALSE))</f>
        <v>PAX6</v>
      </c>
    </row>
    <row r="1482" spans="1:3" ht="15" x14ac:dyDescent="0.25">
      <c r="A1482" s="15" t="s">
        <v>3859</v>
      </c>
      <c r="B1482" t="str">
        <f t="shared" si="23"/>
        <v/>
      </c>
      <c r="C1482" t="str">
        <f>IF(B1482="","",VLOOKUP(B1482,'arf3'!$A$2:$A$801,1,FALSE))</f>
        <v/>
      </c>
    </row>
    <row r="1483" spans="1:3" ht="15" x14ac:dyDescent="0.25">
      <c r="A1483" s="15" t="s">
        <v>3860</v>
      </c>
      <c r="B1483" t="str">
        <f t="shared" si="23"/>
        <v/>
      </c>
      <c r="C1483" t="str">
        <f>IF(B1483="","",VLOOKUP(B1483,'arf3'!$A$2:$A$801,1,FALSE))</f>
        <v/>
      </c>
    </row>
    <row r="1484" spans="1:3" ht="15" x14ac:dyDescent="0.25">
      <c r="A1484" s="15" t="s">
        <v>3861</v>
      </c>
      <c r="B1484" t="str">
        <f t="shared" si="23"/>
        <v>PAX8</v>
      </c>
      <c r="C1484" t="str">
        <f>IF(B1484="","",VLOOKUP(B1484,'arf3'!$A$2:$A$801,1,FALSE))</f>
        <v>PAX8</v>
      </c>
    </row>
    <row r="1485" spans="1:3" ht="15" x14ac:dyDescent="0.25">
      <c r="A1485" s="15" t="s">
        <v>3862</v>
      </c>
      <c r="B1485" t="str">
        <f t="shared" si="23"/>
        <v/>
      </c>
      <c r="C1485" t="str">
        <f>IF(B1485="","",VLOOKUP(B1485,'arf3'!$A$2:$A$801,1,FALSE))</f>
        <v/>
      </c>
    </row>
    <row r="1486" spans="1:3" ht="15" x14ac:dyDescent="0.25">
      <c r="A1486" s="15" t="s">
        <v>3863</v>
      </c>
      <c r="B1486" t="str">
        <f t="shared" si="23"/>
        <v/>
      </c>
      <c r="C1486" t="str">
        <f>IF(B1486="","",VLOOKUP(B1486,'arf3'!$A$2:$A$801,1,FALSE))</f>
        <v/>
      </c>
    </row>
    <row r="1487" spans="1:3" ht="15" x14ac:dyDescent="0.25">
      <c r="A1487" s="15" t="s">
        <v>3864</v>
      </c>
      <c r="B1487" t="str">
        <f t="shared" si="23"/>
        <v>PCDH19</v>
      </c>
      <c r="C1487" t="str">
        <f>IF(B1487="","",VLOOKUP(B1487,'arf3'!$A$2:$A$801,1,FALSE))</f>
        <v>PCDH19</v>
      </c>
    </row>
    <row r="1488" spans="1:3" ht="15" x14ac:dyDescent="0.25">
      <c r="A1488" s="15" t="s">
        <v>3865</v>
      </c>
      <c r="B1488" t="str">
        <f t="shared" si="23"/>
        <v/>
      </c>
      <c r="C1488" t="str">
        <f>IF(B1488="","",VLOOKUP(B1488,'arf3'!$A$2:$A$801,1,FALSE))</f>
        <v/>
      </c>
    </row>
    <row r="1489" spans="1:3" ht="15" x14ac:dyDescent="0.25">
      <c r="A1489" s="15" t="s">
        <v>3866</v>
      </c>
      <c r="B1489" t="str">
        <f t="shared" si="23"/>
        <v/>
      </c>
      <c r="C1489" t="str">
        <f>IF(B1489="","",VLOOKUP(B1489,'arf3'!$A$2:$A$801,1,FALSE))</f>
        <v/>
      </c>
    </row>
    <row r="1490" spans="1:3" ht="15" x14ac:dyDescent="0.25">
      <c r="A1490" s="15" t="s">
        <v>3867</v>
      </c>
      <c r="B1490" t="str">
        <f t="shared" si="23"/>
        <v>PC</v>
      </c>
      <c r="C1490" t="str">
        <f>IF(B1490="","",VLOOKUP(B1490,'arf3'!$A$2:$A$801,1,FALSE))</f>
        <v>PC</v>
      </c>
    </row>
    <row r="1491" spans="1:3" ht="15" x14ac:dyDescent="0.25">
      <c r="A1491" s="15" t="s">
        <v>3868</v>
      </c>
      <c r="B1491" t="str">
        <f t="shared" si="23"/>
        <v/>
      </c>
      <c r="C1491" t="str">
        <f>IF(B1491="","",VLOOKUP(B1491,'arf3'!$A$2:$A$801,1,FALSE))</f>
        <v/>
      </c>
    </row>
    <row r="1492" spans="1:3" ht="15" x14ac:dyDescent="0.25">
      <c r="A1492" s="15" t="s">
        <v>3869</v>
      </c>
      <c r="B1492" t="str">
        <f t="shared" si="23"/>
        <v>PCGF2</v>
      </c>
      <c r="C1492" t="str">
        <f>IF(B1492="","",VLOOKUP(B1492,'arf3'!$A$2:$A$801,1,FALSE))</f>
        <v>PCGF2</v>
      </c>
    </row>
    <row r="1493" spans="1:3" ht="15" x14ac:dyDescent="0.25">
      <c r="A1493" s="15" t="s">
        <v>3870</v>
      </c>
      <c r="B1493" t="str">
        <f t="shared" si="23"/>
        <v/>
      </c>
      <c r="C1493" t="str">
        <f>IF(B1493="","",VLOOKUP(B1493,'arf3'!$A$2:$A$801,1,FALSE))</f>
        <v/>
      </c>
    </row>
    <row r="1494" spans="1:3" ht="15" x14ac:dyDescent="0.25">
      <c r="A1494" s="15" t="s">
        <v>3871</v>
      </c>
      <c r="B1494" t="str">
        <f t="shared" si="23"/>
        <v/>
      </c>
      <c r="C1494" t="str">
        <f>IF(B1494="","",VLOOKUP(B1494,'arf3'!$A$2:$A$801,1,FALSE))</f>
        <v/>
      </c>
    </row>
    <row r="1495" spans="1:3" ht="15" x14ac:dyDescent="0.25">
      <c r="A1495" s="15" t="s">
        <v>3872</v>
      </c>
      <c r="B1495" t="str">
        <f t="shared" si="23"/>
        <v>PCNT</v>
      </c>
      <c r="C1495" t="str">
        <f>IF(B1495="","",VLOOKUP(B1495,'arf3'!$A$2:$A$801,1,FALSE))</f>
        <v>PCNT</v>
      </c>
    </row>
    <row r="1496" spans="1:3" ht="15" x14ac:dyDescent="0.25">
      <c r="A1496" s="15" t="s">
        <v>3873</v>
      </c>
      <c r="B1496" t="str">
        <f t="shared" si="23"/>
        <v/>
      </c>
      <c r="C1496" t="str">
        <f>IF(B1496="","",VLOOKUP(B1496,'arf3'!$A$2:$A$801,1,FALSE))</f>
        <v/>
      </c>
    </row>
    <row r="1497" spans="1:3" ht="15" x14ac:dyDescent="0.25">
      <c r="A1497" s="15" t="s">
        <v>3874</v>
      </c>
      <c r="B1497" t="str">
        <f t="shared" si="23"/>
        <v/>
      </c>
      <c r="C1497" t="str">
        <f>IF(B1497="","",VLOOKUP(B1497,'arf3'!$A$2:$A$801,1,FALSE))</f>
        <v/>
      </c>
    </row>
    <row r="1498" spans="1:3" ht="15" x14ac:dyDescent="0.25">
      <c r="A1498" s="15" t="s">
        <v>3875</v>
      </c>
      <c r="B1498" t="str">
        <f t="shared" si="23"/>
        <v/>
      </c>
      <c r="C1498" t="str">
        <f>IF(B1498="","",VLOOKUP(B1498,'arf3'!$A$2:$A$801,1,FALSE))</f>
        <v/>
      </c>
    </row>
    <row r="1499" spans="1:3" ht="15" x14ac:dyDescent="0.25">
      <c r="A1499" s="15" t="s">
        <v>3876</v>
      </c>
      <c r="B1499" t="str">
        <f t="shared" si="23"/>
        <v>PDE4D</v>
      </c>
      <c r="C1499" t="str">
        <f>IF(B1499="","",VLOOKUP(B1499,'arf3'!$A$2:$A$801,1,FALSE))</f>
        <v>PDE4D</v>
      </c>
    </row>
    <row r="1500" spans="1:3" ht="15" x14ac:dyDescent="0.25">
      <c r="A1500" s="15" t="s">
        <v>3877</v>
      </c>
      <c r="B1500" t="str">
        <f t="shared" si="23"/>
        <v/>
      </c>
      <c r="C1500" t="str">
        <f>IF(B1500="","",VLOOKUP(B1500,'arf3'!$A$2:$A$801,1,FALSE))</f>
        <v/>
      </c>
    </row>
    <row r="1501" spans="1:3" ht="15" x14ac:dyDescent="0.25">
      <c r="A1501" s="15" t="s">
        <v>3878</v>
      </c>
      <c r="B1501" t="str">
        <f t="shared" si="23"/>
        <v/>
      </c>
      <c r="C1501" t="str">
        <f>IF(B1501="","",VLOOKUP(B1501,'arf3'!$A$2:$A$801,1,FALSE))</f>
        <v/>
      </c>
    </row>
    <row r="1502" spans="1:3" ht="15" x14ac:dyDescent="0.25">
      <c r="A1502" s="15" t="s">
        <v>3879</v>
      </c>
      <c r="B1502" t="str">
        <f t="shared" si="23"/>
        <v>PDHA1</v>
      </c>
      <c r="C1502" t="str">
        <f>IF(B1502="","",VLOOKUP(B1502,'arf3'!$A$2:$A$801,1,FALSE))</f>
        <v>PDHA1</v>
      </c>
    </row>
    <row r="1503" spans="1:3" ht="15" x14ac:dyDescent="0.25">
      <c r="A1503" s="15" t="s">
        <v>3880</v>
      </c>
      <c r="B1503" t="str">
        <f t="shared" si="23"/>
        <v/>
      </c>
      <c r="C1503" t="str">
        <f>IF(B1503="","",VLOOKUP(B1503,'arf3'!$A$2:$A$801,1,FALSE))</f>
        <v/>
      </c>
    </row>
    <row r="1504" spans="1:3" ht="15" x14ac:dyDescent="0.25">
      <c r="A1504" s="15" t="s">
        <v>3881</v>
      </c>
      <c r="B1504" t="str">
        <f t="shared" si="23"/>
        <v/>
      </c>
      <c r="C1504" t="str">
        <f>IF(B1504="","",VLOOKUP(B1504,'arf3'!$A$2:$A$801,1,FALSE))</f>
        <v/>
      </c>
    </row>
    <row r="1505" spans="1:3" ht="15" x14ac:dyDescent="0.25">
      <c r="A1505" s="15" t="s">
        <v>3882</v>
      </c>
      <c r="B1505" t="str">
        <f t="shared" si="23"/>
        <v>PDSS1</v>
      </c>
      <c r="C1505" t="str">
        <f>IF(B1505="","",VLOOKUP(B1505,'arf3'!$A$2:$A$801,1,FALSE))</f>
        <v>PDSS1</v>
      </c>
    </row>
    <row r="1506" spans="1:3" ht="15" x14ac:dyDescent="0.25">
      <c r="A1506" s="15" t="s">
        <v>3883</v>
      </c>
      <c r="B1506" t="str">
        <f t="shared" si="23"/>
        <v/>
      </c>
      <c r="C1506" t="str">
        <f>IF(B1506="","",VLOOKUP(B1506,'arf3'!$A$2:$A$801,1,FALSE))</f>
        <v/>
      </c>
    </row>
    <row r="1507" spans="1:3" ht="15" x14ac:dyDescent="0.25">
      <c r="A1507" s="15" t="s">
        <v>3884</v>
      </c>
      <c r="B1507" t="str">
        <f t="shared" si="23"/>
        <v/>
      </c>
      <c r="C1507" t="str">
        <f>IF(B1507="","",VLOOKUP(B1507,'arf3'!$A$2:$A$801,1,FALSE))</f>
        <v/>
      </c>
    </row>
    <row r="1508" spans="1:3" ht="15" x14ac:dyDescent="0.25">
      <c r="A1508" s="15" t="s">
        <v>3885</v>
      </c>
      <c r="B1508" t="str">
        <f t="shared" si="23"/>
        <v>PDSS2</v>
      </c>
      <c r="C1508" t="str">
        <f>IF(B1508="","",VLOOKUP(B1508,'arf3'!$A$2:$A$801,1,FALSE))</f>
        <v>PDSS2</v>
      </c>
    </row>
    <row r="1509" spans="1:3" ht="15" x14ac:dyDescent="0.25">
      <c r="A1509" s="15" t="s">
        <v>3886</v>
      </c>
      <c r="B1509" t="str">
        <f t="shared" si="23"/>
        <v/>
      </c>
      <c r="C1509" t="str">
        <f>IF(B1509="","",VLOOKUP(B1509,'arf3'!$A$2:$A$801,1,FALSE))</f>
        <v/>
      </c>
    </row>
    <row r="1510" spans="1:3" ht="15" x14ac:dyDescent="0.25">
      <c r="A1510" s="15" t="s">
        <v>3887</v>
      </c>
      <c r="B1510" t="str">
        <f t="shared" si="23"/>
        <v/>
      </c>
      <c r="C1510" t="str">
        <f>IF(B1510="","",VLOOKUP(B1510,'arf3'!$A$2:$A$801,1,FALSE))</f>
        <v/>
      </c>
    </row>
    <row r="1511" spans="1:3" ht="15" x14ac:dyDescent="0.25">
      <c r="A1511" s="15" t="s">
        <v>3888</v>
      </c>
      <c r="B1511" t="str">
        <f t="shared" si="23"/>
        <v>PEPD</v>
      </c>
      <c r="C1511" t="str">
        <f>IF(B1511="","",VLOOKUP(B1511,'arf3'!$A$2:$A$801,1,FALSE))</f>
        <v>PEPD</v>
      </c>
    </row>
    <row r="1512" spans="1:3" ht="15" x14ac:dyDescent="0.25">
      <c r="A1512" s="15" t="s">
        <v>3889</v>
      </c>
      <c r="B1512" t="str">
        <f t="shared" si="23"/>
        <v/>
      </c>
      <c r="C1512" t="str">
        <f>IF(B1512="","",VLOOKUP(B1512,'arf3'!$A$2:$A$801,1,FALSE))</f>
        <v/>
      </c>
    </row>
    <row r="1513" spans="1:3" ht="15" x14ac:dyDescent="0.25">
      <c r="A1513" s="15" t="s">
        <v>3890</v>
      </c>
      <c r="B1513" t="str">
        <f t="shared" si="23"/>
        <v/>
      </c>
      <c r="C1513" t="str">
        <f>IF(B1513="","",VLOOKUP(B1513,'arf3'!$A$2:$A$801,1,FALSE))</f>
        <v/>
      </c>
    </row>
    <row r="1514" spans="1:3" ht="15" x14ac:dyDescent="0.25">
      <c r="A1514" s="15" t="s">
        <v>3891</v>
      </c>
      <c r="B1514" t="str">
        <f t="shared" si="23"/>
        <v>PEX10</v>
      </c>
      <c r="C1514" t="str">
        <f>IF(B1514="","",VLOOKUP(B1514,'arf3'!$A$2:$A$801,1,FALSE))</f>
        <v>PEX10</v>
      </c>
    </row>
    <row r="1515" spans="1:3" ht="15" x14ac:dyDescent="0.25">
      <c r="A1515" s="15" t="s">
        <v>3892</v>
      </c>
      <c r="B1515" t="str">
        <f t="shared" si="23"/>
        <v/>
      </c>
      <c r="C1515" t="str">
        <f>IF(B1515="","",VLOOKUP(B1515,'arf3'!$A$2:$A$801,1,FALSE))</f>
        <v/>
      </c>
    </row>
    <row r="1516" spans="1:3" ht="15" x14ac:dyDescent="0.25">
      <c r="A1516" s="15" t="s">
        <v>3893</v>
      </c>
      <c r="B1516" t="str">
        <f t="shared" si="23"/>
        <v/>
      </c>
      <c r="C1516" t="str">
        <f>IF(B1516="","",VLOOKUP(B1516,'arf3'!$A$2:$A$801,1,FALSE))</f>
        <v/>
      </c>
    </row>
    <row r="1517" spans="1:3" ht="15" x14ac:dyDescent="0.25">
      <c r="A1517" s="15" t="s">
        <v>3894</v>
      </c>
      <c r="B1517" t="str">
        <f t="shared" si="23"/>
        <v>PEX11B</v>
      </c>
      <c r="C1517" t="str">
        <f>IF(B1517="","",VLOOKUP(B1517,'arf3'!$A$2:$A$801,1,FALSE))</f>
        <v>PEX11B</v>
      </c>
    </row>
    <row r="1518" spans="1:3" ht="15" x14ac:dyDescent="0.25">
      <c r="A1518" s="15" t="s">
        <v>3895</v>
      </c>
      <c r="B1518" t="str">
        <f t="shared" si="23"/>
        <v/>
      </c>
      <c r="C1518" t="str">
        <f>IF(B1518="","",VLOOKUP(B1518,'arf3'!$A$2:$A$801,1,FALSE))</f>
        <v/>
      </c>
    </row>
    <row r="1519" spans="1:3" ht="15" x14ac:dyDescent="0.25">
      <c r="A1519" s="15" t="s">
        <v>3896</v>
      </c>
      <c r="B1519" t="str">
        <f t="shared" si="23"/>
        <v/>
      </c>
      <c r="C1519" t="str">
        <f>IF(B1519="","",VLOOKUP(B1519,'arf3'!$A$2:$A$801,1,FALSE))</f>
        <v/>
      </c>
    </row>
    <row r="1520" spans="1:3" ht="15" x14ac:dyDescent="0.25">
      <c r="A1520" s="15" t="s">
        <v>3897</v>
      </c>
      <c r="B1520" t="str">
        <f t="shared" si="23"/>
        <v>PEX12</v>
      </c>
      <c r="C1520" t="str">
        <f>IF(B1520="","",VLOOKUP(B1520,'arf3'!$A$2:$A$801,1,FALSE))</f>
        <v>PEX12</v>
      </c>
    </row>
    <row r="1521" spans="1:3" ht="15" x14ac:dyDescent="0.25">
      <c r="A1521" s="15" t="s">
        <v>3898</v>
      </c>
      <c r="B1521" t="str">
        <f t="shared" si="23"/>
        <v/>
      </c>
      <c r="C1521" t="str">
        <f>IF(B1521="","",VLOOKUP(B1521,'arf3'!$A$2:$A$801,1,FALSE))</f>
        <v/>
      </c>
    </row>
    <row r="1522" spans="1:3" ht="15" x14ac:dyDescent="0.25">
      <c r="A1522" s="15" t="s">
        <v>3899</v>
      </c>
      <c r="B1522" t="str">
        <f t="shared" si="23"/>
        <v/>
      </c>
      <c r="C1522" t="str">
        <f>IF(B1522="","",VLOOKUP(B1522,'arf3'!$A$2:$A$801,1,FALSE))</f>
        <v/>
      </c>
    </row>
    <row r="1523" spans="1:3" ht="15" x14ac:dyDescent="0.25">
      <c r="A1523" s="15" t="s">
        <v>3900</v>
      </c>
      <c r="B1523" t="str">
        <f t="shared" si="23"/>
        <v>PEX13</v>
      </c>
      <c r="C1523" t="str">
        <f>IF(B1523="","",VLOOKUP(B1523,'arf3'!$A$2:$A$801,1,FALSE))</f>
        <v>PEX13</v>
      </c>
    </row>
    <row r="1524" spans="1:3" ht="15" x14ac:dyDescent="0.25">
      <c r="A1524" s="15" t="s">
        <v>3901</v>
      </c>
      <c r="B1524" t="str">
        <f t="shared" si="23"/>
        <v/>
      </c>
      <c r="C1524" t="str">
        <f>IF(B1524="","",VLOOKUP(B1524,'arf3'!$A$2:$A$801,1,FALSE))</f>
        <v/>
      </c>
    </row>
    <row r="1525" spans="1:3" ht="15" x14ac:dyDescent="0.25">
      <c r="A1525" s="15" t="s">
        <v>3902</v>
      </c>
      <c r="B1525" t="str">
        <f t="shared" si="23"/>
        <v/>
      </c>
      <c r="C1525" t="str">
        <f>IF(B1525="","",VLOOKUP(B1525,'arf3'!$A$2:$A$801,1,FALSE))</f>
        <v/>
      </c>
    </row>
    <row r="1526" spans="1:3" ht="15" x14ac:dyDescent="0.25">
      <c r="A1526" s="15" t="s">
        <v>3903</v>
      </c>
      <c r="B1526" t="str">
        <f t="shared" si="23"/>
        <v>PEX16</v>
      </c>
      <c r="C1526" t="str">
        <f>IF(B1526="","",VLOOKUP(B1526,'arf3'!$A$2:$A$801,1,FALSE))</f>
        <v>PEX16</v>
      </c>
    </row>
    <row r="1527" spans="1:3" ht="15" x14ac:dyDescent="0.25">
      <c r="A1527" s="15" t="s">
        <v>3904</v>
      </c>
      <c r="B1527" t="str">
        <f t="shared" si="23"/>
        <v/>
      </c>
      <c r="C1527" t="str">
        <f>IF(B1527="","",VLOOKUP(B1527,'arf3'!$A$2:$A$801,1,FALSE))</f>
        <v/>
      </c>
    </row>
    <row r="1528" spans="1:3" ht="15" x14ac:dyDescent="0.25">
      <c r="A1528" s="15" t="s">
        <v>3905</v>
      </c>
      <c r="B1528" t="str">
        <f t="shared" si="23"/>
        <v/>
      </c>
      <c r="C1528" t="str">
        <f>IF(B1528="","",VLOOKUP(B1528,'arf3'!$A$2:$A$801,1,FALSE))</f>
        <v/>
      </c>
    </row>
    <row r="1529" spans="1:3" ht="15" x14ac:dyDescent="0.25">
      <c r="A1529" s="15" t="s">
        <v>3906</v>
      </c>
      <c r="B1529" t="str">
        <f t="shared" si="23"/>
        <v>PEX19</v>
      </c>
      <c r="C1529" t="str">
        <f>IF(B1529="","",VLOOKUP(B1529,'arf3'!$A$2:$A$801,1,FALSE))</f>
        <v>PEX19</v>
      </c>
    </row>
    <row r="1530" spans="1:3" ht="15" x14ac:dyDescent="0.25">
      <c r="A1530" s="15" t="s">
        <v>3907</v>
      </c>
      <c r="B1530" t="str">
        <f t="shared" si="23"/>
        <v/>
      </c>
      <c r="C1530" t="str">
        <f>IF(B1530="","",VLOOKUP(B1530,'arf3'!$A$2:$A$801,1,FALSE))</f>
        <v/>
      </c>
    </row>
    <row r="1531" spans="1:3" ht="15" x14ac:dyDescent="0.25">
      <c r="A1531" s="15" t="s">
        <v>3908</v>
      </c>
      <c r="B1531" t="str">
        <f t="shared" si="23"/>
        <v/>
      </c>
      <c r="C1531" t="str">
        <f>IF(B1531="","",VLOOKUP(B1531,'arf3'!$A$2:$A$801,1,FALSE))</f>
        <v/>
      </c>
    </row>
    <row r="1532" spans="1:3" ht="15" x14ac:dyDescent="0.25">
      <c r="A1532" s="15" t="s">
        <v>3909</v>
      </c>
      <c r="B1532" t="str">
        <f t="shared" si="23"/>
        <v>PEX1</v>
      </c>
      <c r="C1532" t="str">
        <f>IF(B1532="","",VLOOKUP(B1532,'arf3'!$A$2:$A$801,1,FALSE))</f>
        <v>PEX1</v>
      </c>
    </row>
    <row r="1533" spans="1:3" ht="15" x14ac:dyDescent="0.25">
      <c r="A1533" s="15" t="s">
        <v>3910</v>
      </c>
      <c r="B1533" t="str">
        <f t="shared" si="23"/>
        <v/>
      </c>
      <c r="C1533" t="str">
        <f>IF(B1533="","",VLOOKUP(B1533,'arf3'!$A$2:$A$801,1,FALSE))</f>
        <v/>
      </c>
    </row>
    <row r="1534" spans="1:3" ht="15" x14ac:dyDescent="0.25">
      <c r="A1534" s="15" t="s">
        <v>3911</v>
      </c>
      <c r="B1534" t="str">
        <f t="shared" si="23"/>
        <v/>
      </c>
      <c r="C1534" t="str">
        <f>IF(B1534="","",VLOOKUP(B1534,'arf3'!$A$2:$A$801,1,FALSE))</f>
        <v/>
      </c>
    </row>
    <row r="1535" spans="1:3" ht="15" x14ac:dyDescent="0.25">
      <c r="A1535" s="15" t="s">
        <v>3912</v>
      </c>
      <c r="B1535" t="str">
        <f t="shared" si="23"/>
        <v>PEX26</v>
      </c>
      <c r="C1535" t="str">
        <f>IF(B1535="","",VLOOKUP(B1535,'arf3'!$A$2:$A$801,1,FALSE))</f>
        <v>PEX26</v>
      </c>
    </row>
    <row r="1536" spans="1:3" ht="15" x14ac:dyDescent="0.25">
      <c r="A1536" s="15" t="s">
        <v>3913</v>
      </c>
      <c r="B1536" t="str">
        <f t="shared" si="23"/>
        <v/>
      </c>
      <c r="C1536" t="str">
        <f>IF(B1536="","",VLOOKUP(B1536,'arf3'!$A$2:$A$801,1,FALSE))</f>
        <v/>
      </c>
    </row>
    <row r="1537" spans="1:3" ht="15" x14ac:dyDescent="0.25">
      <c r="A1537" s="15" t="s">
        <v>3914</v>
      </c>
      <c r="B1537" t="str">
        <f t="shared" si="23"/>
        <v/>
      </c>
      <c r="C1537" t="str">
        <f>IF(B1537="","",VLOOKUP(B1537,'arf3'!$A$2:$A$801,1,FALSE))</f>
        <v/>
      </c>
    </row>
    <row r="1538" spans="1:3" ht="15" x14ac:dyDescent="0.25">
      <c r="A1538" s="15" t="s">
        <v>3915</v>
      </c>
      <c r="B1538" t="str">
        <f t="shared" ref="B1538:B1601" si="24">IF(RIGHT(A1538,1)="a",LEFT(A1538,LEN(A1538)-6),"")</f>
        <v>PEX2</v>
      </c>
      <c r="C1538" t="str">
        <f>IF(B1538="","",VLOOKUP(B1538,'arf3'!$A$2:$A$801,1,FALSE))</f>
        <v>PEX2</v>
      </c>
    </row>
    <row r="1539" spans="1:3" ht="15" x14ac:dyDescent="0.25">
      <c r="A1539" s="15" t="s">
        <v>3916</v>
      </c>
      <c r="B1539" t="str">
        <f t="shared" si="24"/>
        <v/>
      </c>
      <c r="C1539" t="str">
        <f>IF(B1539="","",VLOOKUP(B1539,'arf3'!$A$2:$A$801,1,FALSE))</f>
        <v/>
      </c>
    </row>
    <row r="1540" spans="1:3" ht="15" x14ac:dyDescent="0.25">
      <c r="A1540" s="15" t="s">
        <v>3917</v>
      </c>
      <c r="B1540" t="str">
        <f t="shared" si="24"/>
        <v/>
      </c>
      <c r="C1540" t="str">
        <f>IF(B1540="","",VLOOKUP(B1540,'arf3'!$A$2:$A$801,1,FALSE))</f>
        <v/>
      </c>
    </row>
    <row r="1541" spans="1:3" ht="15" x14ac:dyDescent="0.25">
      <c r="A1541" s="15" t="s">
        <v>3918</v>
      </c>
      <c r="B1541" t="str">
        <f t="shared" si="24"/>
        <v>PEX3</v>
      </c>
      <c r="C1541" t="str">
        <f>IF(B1541="","",VLOOKUP(B1541,'arf3'!$A$2:$A$801,1,FALSE))</f>
        <v>PEX3</v>
      </c>
    </row>
    <row r="1542" spans="1:3" ht="15" x14ac:dyDescent="0.25">
      <c r="A1542" s="15" t="s">
        <v>3919</v>
      </c>
      <c r="B1542" t="str">
        <f t="shared" si="24"/>
        <v/>
      </c>
      <c r="C1542" t="str">
        <f>IF(B1542="","",VLOOKUP(B1542,'arf3'!$A$2:$A$801,1,FALSE))</f>
        <v/>
      </c>
    </row>
    <row r="1543" spans="1:3" ht="15" x14ac:dyDescent="0.25">
      <c r="A1543" s="15" t="s">
        <v>3920</v>
      </c>
      <c r="B1543" t="str">
        <f t="shared" si="24"/>
        <v/>
      </c>
      <c r="C1543" t="str">
        <f>IF(B1543="","",VLOOKUP(B1543,'arf3'!$A$2:$A$801,1,FALSE))</f>
        <v/>
      </c>
    </row>
    <row r="1544" spans="1:3" ht="15" x14ac:dyDescent="0.25">
      <c r="A1544" s="15" t="s">
        <v>3921</v>
      </c>
      <c r="B1544" t="str">
        <f t="shared" si="24"/>
        <v>PEX5</v>
      </c>
      <c r="C1544" t="str">
        <f>IF(B1544="","",VLOOKUP(B1544,'arf3'!$A$2:$A$801,1,FALSE))</f>
        <v>PEX5</v>
      </c>
    </row>
    <row r="1545" spans="1:3" ht="15" x14ac:dyDescent="0.25">
      <c r="A1545" s="15" t="s">
        <v>3922</v>
      </c>
      <c r="B1545" t="str">
        <f t="shared" si="24"/>
        <v/>
      </c>
      <c r="C1545" t="str">
        <f>IF(B1545="","",VLOOKUP(B1545,'arf3'!$A$2:$A$801,1,FALSE))</f>
        <v/>
      </c>
    </row>
    <row r="1546" spans="1:3" ht="15" x14ac:dyDescent="0.25">
      <c r="A1546" s="15" t="s">
        <v>3923</v>
      </c>
      <c r="B1546" t="str">
        <f t="shared" si="24"/>
        <v/>
      </c>
      <c r="C1546" t="str">
        <f>IF(B1546="","",VLOOKUP(B1546,'arf3'!$A$2:$A$801,1,FALSE))</f>
        <v/>
      </c>
    </row>
    <row r="1547" spans="1:3" ht="15" x14ac:dyDescent="0.25">
      <c r="A1547" s="15" t="s">
        <v>3924</v>
      </c>
      <c r="B1547" t="str">
        <f t="shared" si="24"/>
        <v>PEX6</v>
      </c>
      <c r="C1547" t="str">
        <f>IF(B1547="","",VLOOKUP(B1547,'arf3'!$A$2:$A$801,1,FALSE))</f>
        <v>PEX6</v>
      </c>
    </row>
    <row r="1548" spans="1:3" ht="15" x14ac:dyDescent="0.25">
      <c r="A1548" s="15" t="s">
        <v>3925</v>
      </c>
      <c r="B1548" t="str">
        <f t="shared" si="24"/>
        <v/>
      </c>
      <c r="C1548" t="str">
        <f>IF(B1548="","",VLOOKUP(B1548,'arf3'!$A$2:$A$801,1,FALSE))</f>
        <v/>
      </c>
    </row>
    <row r="1549" spans="1:3" ht="15" x14ac:dyDescent="0.25">
      <c r="A1549" s="15" t="s">
        <v>3926</v>
      </c>
      <c r="B1549" t="str">
        <f t="shared" si="24"/>
        <v/>
      </c>
      <c r="C1549" t="str">
        <f>IF(B1549="","",VLOOKUP(B1549,'arf3'!$A$2:$A$801,1,FALSE))</f>
        <v/>
      </c>
    </row>
    <row r="1550" spans="1:3" ht="15" x14ac:dyDescent="0.25">
      <c r="A1550" s="15" t="s">
        <v>3927</v>
      </c>
      <c r="B1550" t="str">
        <f t="shared" si="24"/>
        <v>PEX7</v>
      </c>
      <c r="C1550" t="str">
        <f>IF(B1550="","",VLOOKUP(B1550,'arf3'!$A$2:$A$801,1,FALSE))</f>
        <v>PEX7</v>
      </c>
    </row>
    <row r="1551" spans="1:3" ht="15" x14ac:dyDescent="0.25">
      <c r="A1551" s="15" t="s">
        <v>3928</v>
      </c>
      <c r="B1551" t="str">
        <f t="shared" si="24"/>
        <v/>
      </c>
      <c r="C1551" t="str">
        <f>IF(B1551="","",VLOOKUP(B1551,'arf3'!$A$2:$A$801,1,FALSE))</f>
        <v/>
      </c>
    </row>
    <row r="1552" spans="1:3" ht="15" x14ac:dyDescent="0.25">
      <c r="A1552" s="15" t="s">
        <v>3929</v>
      </c>
      <c r="B1552" t="str">
        <f t="shared" si="24"/>
        <v/>
      </c>
      <c r="C1552" t="str">
        <f>IF(B1552="","",VLOOKUP(B1552,'arf3'!$A$2:$A$801,1,FALSE))</f>
        <v/>
      </c>
    </row>
    <row r="1553" spans="1:3" ht="15" x14ac:dyDescent="0.25">
      <c r="A1553" s="15" t="s">
        <v>3930</v>
      </c>
      <c r="B1553" t="str">
        <f t="shared" si="24"/>
        <v>PGAP1</v>
      </c>
      <c r="C1553" t="str">
        <f>IF(B1553="","",VLOOKUP(B1553,'arf3'!$A$2:$A$801,1,FALSE))</f>
        <v>PGAP1</v>
      </c>
    </row>
    <row r="1554" spans="1:3" ht="15" x14ac:dyDescent="0.25">
      <c r="A1554" s="15" t="s">
        <v>3931</v>
      </c>
      <c r="B1554" t="str">
        <f t="shared" si="24"/>
        <v/>
      </c>
      <c r="C1554" t="str">
        <f>IF(B1554="","",VLOOKUP(B1554,'arf3'!$A$2:$A$801,1,FALSE))</f>
        <v/>
      </c>
    </row>
    <row r="1555" spans="1:3" ht="15" x14ac:dyDescent="0.25">
      <c r="A1555" s="15" t="s">
        <v>3932</v>
      </c>
      <c r="B1555" t="str">
        <f t="shared" si="24"/>
        <v/>
      </c>
      <c r="C1555" t="str">
        <f>IF(B1555="","",VLOOKUP(B1555,'arf3'!$A$2:$A$801,1,FALSE))</f>
        <v/>
      </c>
    </row>
    <row r="1556" spans="1:3" ht="15" x14ac:dyDescent="0.25">
      <c r="A1556" s="15" t="s">
        <v>3933</v>
      </c>
      <c r="B1556" t="str">
        <f t="shared" si="24"/>
        <v>PGAP2</v>
      </c>
      <c r="C1556" t="str">
        <f>IF(B1556="","",VLOOKUP(B1556,'arf3'!$A$2:$A$801,1,FALSE))</f>
        <v>PGAP2</v>
      </c>
    </row>
    <row r="1557" spans="1:3" ht="15" x14ac:dyDescent="0.25">
      <c r="A1557" s="15" t="s">
        <v>3934</v>
      </c>
      <c r="B1557" t="str">
        <f t="shared" si="24"/>
        <v/>
      </c>
      <c r="C1557" t="str">
        <f>IF(B1557="","",VLOOKUP(B1557,'arf3'!$A$2:$A$801,1,FALSE))</f>
        <v/>
      </c>
    </row>
    <row r="1558" spans="1:3" ht="15" x14ac:dyDescent="0.25">
      <c r="A1558" s="15" t="s">
        <v>3935</v>
      </c>
      <c r="B1558" t="str">
        <f t="shared" si="24"/>
        <v/>
      </c>
      <c r="C1558" t="str">
        <f>IF(B1558="","",VLOOKUP(B1558,'arf3'!$A$2:$A$801,1,FALSE))</f>
        <v/>
      </c>
    </row>
    <row r="1559" spans="1:3" ht="15" x14ac:dyDescent="0.25">
      <c r="A1559" s="15" t="s">
        <v>3936</v>
      </c>
      <c r="B1559" t="str">
        <f t="shared" si="24"/>
        <v>PGAP3</v>
      </c>
      <c r="C1559" t="str">
        <f>IF(B1559="","",VLOOKUP(B1559,'arf3'!$A$2:$A$801,1,FALSE))</f>
        <v>PGAP3</v>
      </c>
    </row>
    <row r="1560" spans="1:3" ht="15" x14ac:dyDescent="0.25">
      <c r="A1560" s="15" t="s">
        <v>3937</v>
      </c>
      <c r="B1560" t="str">
        <f t="shared" si="24"/>
        <v/>
      </c>
      <c r="C1560" t="str">
        <f>IF(B1560="","",VLOOKUP(B1560,'arf3'!$A$2:$A$801,1,FALSE))</f>
        <v/>
      </c>
    </row>
    <row r="1561" spans="1:3" ht="15" x14ac:dyDescent="0.25">
      <c r="A1561" s="15" t="s">
        <v>3938</v>
      </c>
      <c r="B1561" t="str">
        <f t="shared" si="24"/>
        <v/>
      </c>
      <c r="C1561" t="str">
        <f>IF(B1561="","",VLOOKUP(B1561,'arf3'!$A$2:$A$801,1,FALSE))</f>
        <v/>
      </c>
    </row>
    <row r="1562" spans="1:3" ht="15" x14ac:dyDescent="0.25">
      <c r="A1562" s="15" t="s">
        <v>3939</v>
      </c>
      <c r="B1562" t="str">
        <f t="shared" si="24"/>
        <v>PGK1</v>
      </c>
      <c r="C1562" t="str">
        <f>IF(B1562="","",VLOOKUP(B1562,'arf3'!$A$2:$A$801,1,FALSE))</f>
        <v>PGK1</v>
      </c>
    </row>
    <row r="1563" spans="1:3" ht="15" x14ac:dyDescent="0.25">
      <c r="A1563" s="15" t="s">
        <v>3940</v>
      </c>
      <c r="B1563" t="str">
        <f t="shared" si="24"/>
        <v/>
      </c>
      <c r="C1563" t="str">
        <f>IF(B1563="","",VLOOKUP(B1563,'arf3'!$A$2:$A$801,1,FALSE))</f>
        <v/>
      </c>
    </row>
    <row r="1564" spans="1:3" ht="15" x14ac:dyDescent="0.25">
      <c r="A1564" s="15" t="s">
        <v>3941</v>
      </c>
      <c r="B1564" t="str">
        <f t="shared" si="24"/>
        <v/>
      </c>
      <c r="C1564" t="str">
        <f>IF(B1564="","",VLOOKUP(B1564,'arf3'!$A$2:$A$801,1,FALSE))</f>
        <v/>
      </c>
    </row>
    <row r="1565" spans="1:3" ht="15" x14ac:dyDescent="0.25">
      <c r="A1565" s="15" t="s">
        <v>3942</v>
      </c>
      <c r="B1565" t="str">
        <f t="shared" si="24"/>
        <v>PHC1</v>
      </c>
      <c r="C1565" t="str">
        <f>IF(B1565="","",VLOOKUP(B1565,'arf3'!$A$2:$A$801,1,FALSE))</f>
        <v>PHC1</v>
      </c>
    </row>
    <row r="1566" spans="1:3" ht="15" x14ac:dyDescent="0.25">
      <c r="A1566" s="15" t="s">
        <v>3943</v>
      </c>
      <c r="B1566" t="str">
        <f t="shared" si="24"/>
        <v/>
      </c>
      <c r="C1566" t="str">
        <f>IF(B1566="","",VLOOKUP(B1566,'arf3'!$A$2:$A$801,1,FALSE))</f>
        <v/>
      </c>
    </row>
    <row r="1567" spans="1:3" ht="15" x14ac:dyDescent="0.25">
      <c r="A1567" s="15" t="s">
        <v>3944</v>
      </c>
      <c r="B1567" t="str">
        <f t="shared" si="24"/>
        <v/>
      </c>
      <c r="C1567" t="str">
        <f>IF(B1567="","",VLOOKUP(B1567,'arf3'!$A$2:$A$801,1,FALSE))</f>
        <v/>
      </c>
    </row>
    <row r="1568" spans="1:3" ht="15" x14ac:dyDescent="0.25">
      <c r="A1568" s="15" t="s">
        <v>3945</v>
      </c>
      <c r="B1568" t="str">
        <f t="shared" si="24"/>
        <v>PHF6</v>
      </c>
      <c r="C1568" t="str">
        <f>IF(B1568="","",VLOOKUP(B1568,'arf3'!$A$2:$A$801,1,FALSE))</f>
        <v>PHF6</v>
      </c>
    </row>
    <row r="1569" spans="1:3" ht="15" x14ac:dyDescent="0.25">
      <c r="A1569" s="15" t="s">
        <v>3946</v>
      </c>
      <c r="B1569" t="str">
        <f t="shared" si="24"/>
        <v/>
      </c>
      <c r="C1569" t="str">
        <f>IF(B1569="","",VLOOKUP(B1569,'arf3'!$A$2:$A$801,1,FALSE))</f>
        <v/>
      </c>
    </row>
    <row r="1570" spans="1:3" ht="15" x14ac:dyDescent="0.25">
      <c r="A1570" s="15" t="s">
        <v>3947</v>
      </c>
      <c r="B1570" t="str">
        <f t="shared" si="24"/>
        <v/>
      </c>
      <c r="C1570" t="str">
        <f>IF(B1570="","",VLOOKUP(B1570,'arf3'!$A$2:$A$801,1,FALSE))</f>
        <v/>
      </c>
    </row>
    <row r="1571" spans="1:3" ht="15" x14ac:dyDescent="0.25">
      <c r="A1571" s="15" t="s">
        <v>3948</v>
      </c>
      <c r="B1571" t="str">
        <f t="shared" si="24"/>
        <v>PHF8</v>
      </c>
      <c r="C1571" t="str">
        <f>IF(B1571="","",VLOOKUP(B1571,'arf3'!$A$2:$A$801,1,FALSE))</f>
        <v>PHF8</v>
      </c>
    </row>
    <row r="1572" spans="1:3" ht="15" x14ac:dyDescent="0.25">
      <c r="A1572" s="15" t="s">
        <v>3949</v>
      </c>
      <c r="B1572" t="str">
        <f t="shared" si="24"/>
        <v/>
      </c>
      <c r="C1572" t="str">
        <f>IF(B1572="","",VLOOKUP(B1572,'arf3'!$A$2:$A$801,1,FALSE))</f>
        <v/>
      </c>
    </row>
    <row r="1573" spans="1:3" ht="15" x14ac:dyDescent="0.25">
      <c r="A1573" s="15" t="s">
        <v>3950</v>
      </c>
      <c r="B1573" t="str">
        <f t="shared" si="24"/>
        <v/>
      </c>
      <c r="C1573" t="str">
        <f>IF(B1573="","",VLOOKUP(B1573,'arf3'!$A$2:$A$801,1,FALSE))</f>
        <v/>
      </c>
    </row>
    <row r="1574" spans="1:3" ht="15" x14ac:dyDescent="0.25">
      <c r="A1574" s="15" t="s">
        <v>3951</v>
      </c>
      <c r="B1574" t="str">
        <f t="shared" si="24"/>
        <v>PHGDH</v>
      </c>
      <c r="C1574" t="str">
        <f>IF(B1574="","",VLOOKUP(B1574,'arf3'!$A$2:$A$801,1,FALSE))</f>
        <v>PHGDH</v>
      </c>
    </row>
    <row r="1575" spans="1:3" ht="15" x14ac:dyDescent="0.25">
      <c r="A1575" s="15" t="s">
        <v>3952</v>
      </c>
      <c r="B1575" t="str">
        <f t="shared" si="24"/>
        <v/>
      </c>
      <c r="C1575" t="str">
        <f>IF(B1575="","",VLOOKUP(B1575,'arf3'!$A$2:$A$801,1,FALSE))</f>
        <v/>
      </c>
    </row>
    <row r="1576" spans="1:3" ht="15" x14ac:dyDescent="0.25">
      <c r="A1576" s="15" t="s">
        <v>3953</v>
      </c>
      <c r="B1576" t="str">
        <f t="shared" si="24"/>
        <v/>
      </c>
      <c r="C1576" t="str">
        <f>IF(B1576="","",VLOOKUP(B1576,'arf3'!$A$2:$A$801,1,FALSE))</f>
        <v/>
      </c>
    </row>
    <row r="1577" spans="1:3" ht="15" x14ac:dyDescent="0.25">
      <c r="A1577" s="15" t="s">
        <v>3954</v>
      </c>
      <c r="B1577" t="str">
        <f t="shared" si="24"/>
        <v>PHIP</v>
      </c>
      <c r="C1577" t="str">
        <f>IF(B1577="","",VLOOKUP(B1577,'arf3'!$A$2:$A$801,1,FALSE))</f>
        <v>PHIP</v>
      </c>
    </row>
    <row r="1578" spans="1:3" ht="15" x14ac:dyDescent="0.25">
      <c r="A1578" s="15" t="s">
        <v>3955</v>
      </c>
      <c r="B1578" t="str">
        <f t="shared" si="24"/>
        <v/>
      </c>
      <c r="C1578" t="str">
        <f>IF(B1578="","",VLOOKUP(B1578,'arf3'!$A$2:$A$801,1,FALSE))</f>
        <v/>
      </c>
    </row>
    <row r="1579" spans="1:3" ht="15" x14ac:dyDescent="0.25">
      <c r="A1579" s="15" t="s">
        <v>3956</v>
      </c>
      <c r="B1579" t="str">
        <f t="shared" si="24"/>
        <v/>
      </c>
      <c r="C1579" t="str">
        <f>IF(B1579="","",VLOOKUP(B1579,'arf3'!$A$2:$A$801,1,FALSE))</f>
        <v/>
      </c>
    </row>
    <row r="1580" spans="1:3" ht="15" x14ac:dyDescent="0.25">
      <c r="A1580" s="15" t="s">
        <v>3957</v>
      </c>
      <c r="B1580" t="str">
        <f t="shared" si="24"/>
        <v>PIGL</v>
      </c>
      <c r="C1580" t="str">
        <f>IF(B1580="","",VLOOKUP(B1580,'arf3'!$A$2:$A$801,1,FALSE))</f>
        <v>PIGL</v>
      </c>
    </row>
    <row r="1581" spans="1:3" ht="15" x14ac:dyDescent="0.25">
      <c r="A1581" s="15" t="s">
        <v>3958</v>
      </c>
      <c r="B1581" t="str">
        <f t="shared" si="24"/>
        <v/>
      </c>
      <c r="C1581" t="str">
        <f>IF(B1581="","",VLOOKUP(B1581,'arf3'!$A$2:$A$801,1,FALSE))</f>
        <v/>
      </c>
    </row>
    <row r="1582" spans="1:3" ht="15" x14ac:dyDescent="0.25">
      <c r="A1582" s="15" t="s">
        <v>3959</v>
      </c>
      <c r="B1582" t="str">
        <f t="shared" si="24"/>
        <v/>
      </c>
      <c r="C1582" t="str">
        <f>IF(B1582="","",VLOOKUP(B1582,'arf3'!$A$2:$A$801,1,FALSE))</f>
        <v/>
      </c>
    </row>
    <row r="1583" spans="1:3" ht="15" x14ac:dyDescent="0.25">
      <c r="A1583" s="15" t="s">
        <v>3960</v>
      </c>
      <c r="B1583" t="str">
        <f t="shared" si="24"/>
        <v>PIGN</v>
      </c>
      <c r="C1583" t="str">
        <f>IF(B1583="","",VLOOKUP(B1583,'arf3'!$A$2:$A$801,1,FALSE))</f>
        <v>PIGN</v>
      </c>
    </row>
    <row r="1584" spans="1:3" ht="15" x14ac:dyDescent="0.25">
      <c r="A1584" s="15" t="s">
        <v>3961</v>
      </c>
      <c r="B1584" t="str">
        <f t="shared" si="24"/>
        <v/>
      </c>
      <c r="C1584" t="str">
        <f>IF(B1584="","",VLOOKUP(B1584,'arf3'!$A$2:$A$801,1,FALSE))</f>
        <v/>
      </c>
    </row>
    <row r="1585" spans="1:3" ht="15" x14ac:dyDescent="0.25">
      <c r="A1585" s="15" t="s">
        <v>3962</v>
      </c>
      <c r="B1585" t="str">
        <f t="shared" si="24"/>
        <v/>
      </c>
      <c r="C1585" t="str">
        <f>IF(B1585="","",VLOOKUP(B1585,'arf3'!$A$2:$A$801,1,FALSE))</f>
        <v/>
      </c>
    </row>
    <row r="1586" spans="1:3" ht="15" x14ac:dyDescent="0.25">
      <c r="A1586" s="15" t="s">
        <v>3963</v>
      </c>
      <c r="B1586" t="str">
        <f t="shared" si="24"/>
        <v>PIGO</v>
      </c>
      <c r="C1586" t="str">
        <f>IF(B1586="","",VLOOKUP(B1586,'arf3'!$A$2:$A$801,1,FALSE))</f>
        <v>PIGO</v>
      </c>
    </row>
    <row r="1587" spans="1:3" ht="15" x14ac:dyDescent="0.25">
      <c r="A1587" s="15" t="s">
        <v>3964</v>
      </c>
      <c r="B1587" t="str">
        <f t="shared" si="24"/>
        <v/>
      </c>
      <c r="C1587" t="str">
        <f>IF(B1587="","",VLOOKUP(B1587,'arf3'!$A$2:$A$801,1,FALSE))</f>
        <v/>
      </c>
    </row>
    <row r="1588" spans="1:3" ht="15" x14ac:dyDescent="0.25">
      <c r="A1588" s="15" t="s">
        <v>3965</v>
      </c>
      <c r="B1588" t="str">
        <f t="shared" si="24"/>
        <v/>
      </c>
      <c r="C1588" t="str">
        <f>IF(B1588="","",VLOOKUP(B1588,'arf3'!$A$2:$A$801,1,FALSE))</f>
        <v/>
      </c>
    </row>
    <row r="1589" spans="1:3" ht="15" x14ac:dyDescent="0.25">
      <c r="A1589" s="15" t="s">
        <v>3966</v>
      </c>
      <c r="B1589" t="str">
        <f t="shared" si="24"/>
        <v>PIGT</v>
      </c>
      <c r="C1589" t="str">
        <f>IF(B1589="","",VLOOKUP(B1589,'arf3'!$A$2:$A$801,1,FALSE))</f>
        <v>PIGT</v>
      </c>
    </row>
    <row r="1590" spans="1:3" ht="15" x14ac:dyDescent="0.25">
      <c r="A1590" s="15" t="s">
        <v>3967</v>
      </c>
      <c r="B1590" t="str">
        <f t="shared" si="24"/>
        <v/>
      </c>
      <c r="C1590" t="str">
        <f>IF(B1590="","",VLOOKUP(B1590,'arf3'!$A$2:$A$801,1,FALSE))</f>
        <v/>
      </c>
    </row>
    <row r="1591" spans="1:3" ht="15" x14ac:dyDescent="0.25">
      <c r="A1591" s="15" t="s">
        <v>3968</v>
      </c>
      <c r="B1591" t="str">
        <f t="shared" si="24"/>
        <v/>
      </c>
      <c r="C1591" t="str">
        <f>IF(B1591="","",VLOOKUP(B1591,'arf3'!$A$2:$A$801,1,FALSE))</f>
        <v/>
      </c>
    </row>
    <row r="1592" spans="1:3" ht="15" x14ac:dyDescent="0.25">
      <c r="A1592" s="15" t="s">
        <v>3969</v>
      </c>
      <c r="B1592" t="str">
        <f t="shared" si="24"/>
        <v>PIGV</v>
      </c>
      <c r="C1592" t="str">
        <f>IF(B1592="","",VLOOKUP(B1592,'arf3'!$A$2:$A$801,1,FALSE))</f>
        <v>PIGV</v>
      </c>
    </row>
    <row r="1593" spans="1:3" ht="15" x14ac:dyDescent="0.25">
      <c r="A1593" s="15" t="s">
        <v>3970</v>
      </c>
      <c r="B1593" t="str">
        <f t="shared" si="24"/>
        <v/>
      </c>
      <c r="C1593" t="str">
        <f>IF(B1593="","",VLOOKUP(B1593,'arf3'!$A$2:$A$801,1,FALSE))</f>
        <v/>
      </c>
    </row>
    <row r="1594" spans="1:3" ht="15" x14ac:dyDescent="0.25">
      <c r="A1594" s="15" t="s">
        <v>3971</v>
      </c>
      <c r="B1594" t="str">
        <f t="shared" si="24"/>
        <v/>
      </c>
      <c r="C1594" t="str">
        <f>IF(B1594="","",VLOOKUP(B1594,'arf3'!$A$2:$A$801,1,FALSE))</f>
        <v/>
      </c>
    </row>
    <row r="1595" spans="1:3" ht="15" x14ac:dyDescent="0.25">
      <c r="A1595" s="15" t="s">
        <v>3972</v>
      </c>
      <c r="B1595" t="str">
        <f t="shared" si="24"/>
        <v>PIK3R2</v>
      </c>
      <c r="C1595" t="str">
        <f>IF(B1595="","",VLOOKUP(B1595,'arf3'!$A$2:$A$801,1,FALSE))</f>
        <v>PIK3R2</v>
      </c>
    </row>
    <row r="1596" spans="1:3" ht="15" x14ac:dyDescent="0.25">
      <c r="A1596" s="15" t="s">
        <v>3973</v>
      </c>
      <c r="B1596" t="str">
        <f t="shared" si="24"/>
        <v/>
      </c>
      <c r="C1596" t="str">
        <f>IF(B1596="","",VLOOKUP(B1596,'arf3'!$A$2:$A$801,1,FALSE))</f>
        <v/>
      </c>
    </row>
    <row r="1597" spans="1:3" ht="15" x14ac:dyDescent="0.25">
      <c r="A1597" s="15" t="s">
        <v>3974</v>
      </c>
      <c r="B1597" t="str">
        <f t="shared" si="24"/>
        <v/>
      </c>
      <c r="C1597" t="str">
        <f>IF(B1597="","",VLOOKUP(B1597,'arf3'!$A$2:$A$801,1,FALSE))</f>
        <v/>
      </c>
    </row>
    <row r="1598" spans="1:3" ht="15" x14ac:dyDescent="0.25">
      <c r="A1598" s="15" t="s">
        <v>3975</v>
      </c>
      <c r="B1598" t="str">
        <f t="shared" si="24"/>
        <v>PLA2G6</v>
      </c>
      <c r="C1598" t="str">
        <f>IF(B1598="","",VLOOKUP(B1598,'arf3'!$A$2:$A$801,1,FALSE))</f>
        <v>PLA2G6</v>
      </c>
    </row>
    <row r="1599" spans="1:3" ht="15" x14ac:dyDescent="0.25">
      <c r="A1599" s="15" t="s">
        <v>3976</v>
      </c>
      <c r="B1599" t="str">
        <f t="shared" si="24"/>
        <v/>
      </c>
      <c r="C1599" t="str">
        <f>IF(B1599="","",VLOOKUP(B1599,'arf3'!$A$2:$A$801,1,FALSE))</f>
        <v/>
      </c>
    </row>
    <row r="1600" spans="1:3" ht="15" x14ac:dyDescent="0.25">
      <c r="A1600" s="15" t="s">
        <v>3977</v>
      </c>
      <c r="B1600" t="str">
        <f t="shared" si="24"/>
        <v/>
      </c>
      <c r="C1600" t="str">
        <f>IF(B1600="","",VLOOKUP(B1600,'arf3'!$A$2:$A$801,1,FALSE))</f>
        <v/>
      </c>
    </row>
    <row r="1601" spans="1:3" ht="15" x14ac:dyDescent="0.25">
      <c r="A1601" s="15" t="s">
        <v>3978</v>
      </c>
      <c r="B1601" t="str">
        <f t="shared" si="24"/>
        <v>PLCB1</v>
      </c>
      <c r="C1601" t="str">
        <f>IF(B1601="","",VLOOKUP(B1601,'arf3'!$A$2:$A$801,1,FALSE))</f>
        <v>PLCB1</v>
      </c>
    </row>
    <row r="1602" spans="1:3" ht="15" x14ac:dyDescent="0.25">
      <c r="A1602" s="15" t="s">
        <v>3979</v>
      </c>
      <c r="B1602" t="str">
        <f t="shared" ref="B1602:B1665" si="25">IF(RIGHT(A1602,1)="a",LEFT(A1602,LEN(A1602)-6),"")</f>
        <v/>
      </c>
      <c r="C1602" t="str">
        <f>IF(B1602="","",VLOOKUP(B1602,'arf3'!$A$2:$A$801,1,FALSE))</f>
        <v/>
      </c>
    </row>
    <row r="1603" spans="1:3" ht="15" x14ac:dyDescent="0.25">
      <c r="A1603" s="15" t="s">
        <v>3980</v>
      </c>
      <c r="B1603" t="str">
        <f t="shared" si="25"/>
        <v/>
      </c>
      <c r="C1603" t="str">
        <f>IF(B1603="","",VLOOKUP(B1603,'arf3'!$A$2:$A$801,1,FALSE))</f>
        <v/>
      </c>
    </row>
    <row r="1604" spans="1:3" ht="15" x14ac:dyDescent="0.25">
      <c r="A1604" s="15" t="s">
        <v>3981</v>
      </c>
      <c r="B1604" t="str">
        <f t="shared" si="25"/>
        <v>PLCB4</v>
      </c>
      <c r="C1604" t="str">
        <f>IF(B1604="","",VLOOKUP(B1604,'arf3'!$A$2:$A$801,1,FALSE))</f>
        <v>PLCB4</v>
      </c>
    </row>
    <row r="1605" spans="1:3" ht="15" x14ac:dyDescent="0.25">
      <c r="A1605" s="15" t="s">
        <v>3982</v>
      </c>
      <c r="B1605" t="str">
        <f t="shared" si="25"/>
        <v/>
      </c>
      <c r="C1605" t="str">
        <f>IF(B1605="","",VLOOKUP(B1605,'arf3'!$A$2:$A$801,1,FALSE))</f>
        <v/>
      </c>
    </row>
    <row r="1606" spans="1:3" ht="15" x14ac:dyDescent="0.25">
      <c r="A1606" s="15" t="s">
        <v>3983</v>
      </c>
      <c r="B1606" t="str">
        <f t="shared" si="25"/>
        <v/>
      </c>
      <c r="C1606" t="str">
        <f>IF(B1606="","",VLOOKUP(B1606,'arf3'!$A$2:$A$801,1,FALSE))</f>
        <v/>
      </c>
    </row>
    <row r="1607" spans="1:3" ht="15" x14ac:dyDescent="0.25">
      <c r="A1607" s="15" t="s">
        <v>3984</v>
      </c>
      <c r="B1607" t="str">
        <f t="shared" si="25"/>
        <v>PLEC</v>
      </c>
      <c r="C1607" t="str">
        <f>IF(B1607="","",VLOOKUP(B1607,'arf3'!$A$2:$A$801,1,FALSE))</f>
        <v>PLEC</v>
      </c>
    </row>
    <row r="1608" spans="1:3" ht="15" x14ac:dyDescent="0.25">
      <c r="A1608" s="15" t="s">
        <v>3985</v>
      </c>
      <c r="B1608" t="str">
        <f t="shared" si="25"/>
        <v/>
      </c>
      <c r="C1608" t="str">
        <f>IF(B1608="","",VLOOKUP(B1608,'arf3'!$A$2:$A$801,1,FALSE))</f>
        <v/>
      </c>
    </row>
    <row r="1609" spans="1:3" ht="15" x14ac:dyDescent="0.25">
      <c r="A1609" s="15" t="s">
        <v>3986</v>
      </c>
      <c r="B1609" t="str">
        <f t="shared" si="25"/>
        <v/>
      </c>
      <c r="C1609" t="str">
        <f>IF(B1609="","",VLOOKUP(B1609,'arf3'!$A$2:$A$801,1,FALSE))</f>
        <v/>
      </c>
    </row>
    <row r="1610" spans="1:3" ht="15" x14ac:dyDescent="0.25">
      <c r="A1610" s="15" t="s">
        <v>3987</v>
      </c>
      <c r="B1610" t="str">
        <f t="shared" si="25"/>
        <v>PLOD1</v>
      </c>
      <c r="C1610" t="str">
        <f>IF(B1610="","",VLOOKUP(B1610,'arf3'!$A$2:$A$801,1,FALSE))</f>
        <v>PLOD1</v>
      </c>
    </row>
    <row r="1611" spans="1:3" ht="15" x14ac:dyDescent="0.25">
      <c r="A1611" s="15" t="s">
        <v>3988</v>
      </c>
      <c r="B1611" t="str">
        <f t="shared" si="25"/>
        <v/>
      </c>
      <c r="C1611" t="str">
        <f>IF(B1611="","",VLOOKUP(B1611,'arf3'!$A$2:$A$801,1,FALSE))</f>
        <v/>
      </c>
    </row>
    <row r="1612" spans="1:3" ht="15" x14ac:dyDescent="0.25">
      <c r="A1612" s="15" t="s">
        <v>3989</v>
      </c>
      <c r="B1612" t="str">
        <f t="shared" si="25"/>
        <v/>
      </c>
      <c r="C1612" t="str">
        <f>IF(B1612="","",VLOOKUP(B1612,'arf3'!$A$2:$A$801,1,FALSE))</f>
        <v/>
      </c>
    </row>
    <row r="1613" spans="1:3" ht="15" x14ac:dyDescent="0.25">
      <c r="A1613" s="15" t="s">
        <v>3990</v>
      </c>
      <c r="B1613" t="str">
        <f t="shared" si="25"/>
        <v>PLP1</v>
      </c>
      <c r="C1613" t="str">
        <f>IF(B1613="","",VLOOKUP(B1613,'arf3'!$A$2:$A$801,1,FALSE))</f>
        <v>PLP1</v>
      </c>
    </row>
    <row r="1614" spans="1:3" ht="15" x14ac:dyDescent="0.25">
      <c r="A1614" s="15" t="s">
        <v>3991</v>
      </c>
      <c r="B1614" t="str">
        <f t="shared" si="25"/>
        <v/>
      </c>
      <c r="C1614" t="str">
        <f>IF(B1614="","",VLOOKUP(B1614,'arf3'!$A$2:$A$801,1,FALSE))</f>
        <v/>
      </c>
    </row>
    <row r="1615" spans="1:3" ht="15" x14ac:dyDescent="0.25">
      <c r="A1615" s="15" t="s">
        <v>3992</v>
      </c>
      <c r="B1615" t="str">
        <f t="shared" si="25"/>
        <v/>
      </c>
      <c r="C1615" t="str">
        <f>IF(B1615="","",VLOOKUP(B1615,'arf3'!$A$2:$A$801,1,FALSE))</f>
        <v/>
      </c>
    </row>
    <row r="1616" spans="1:3" ht="15" x14ac:dyDescent="0.25">
      <c r="A1616" s="15" t="s">
        <v>3993</v>
      </c>
      <c r="B1616" t="str">
        <f t="shared" si="25"/>
        <v>PLXND1</v>
      </c>
      <c r="C1616" t="str">
        <f>IF(B1616="","",VLOOKUP(B1616,'arf3'!$A$2:$A$801,1,FALSE))</f>
        <v>PLXND1</v>
      </c>
    </row>
    <row r="1617" spans="1:3" ht="15" x14ac:dyDescent="0.25">
      <c r="A1617" s="15" t="s">
        <v>3994</v>
      </c>
      <c r="B1617" t="str">
        <f t="shared" si="25"/>
        <v/>
      </c>
      <c r="C1617" t="str">
        <f>IF(B1617="","",VLOOKUP(B1617,'arf3'!$A$2:$A$801,1,FALSE))</f>
        <v/>
      </c>
    </row>
    <row r="1618" spans="1:3" ht="15" x14ac:dyDescent="0.25">
      <c r="A1618" s="15" t="s">
        <v>3995</v>
      </c>
      <c r="B1618" t="str">
        <f t="shared" si="25"/>
        <v/>
      </c>
      <c r="C1618" t="str">
        <f>IF(B1618="","",VLOOKUP(B1618,'arf3'!$A$2:$A$801,1,FALSE))</f>
        <v/>
      </c>
    </row>
    <row r="1619" spans="1:3" ht="15" x14ac:dyDescent="0.25">
      <c r="A1619" s="15" t="s">
        <v>3996</v>
      </c>
      <c r="B1619" t="str">
        <f t="shared" si="25"/>
        <v>PMM2</v>
      </c>
      <c r="C1619" t="str">
        <f>IF(B1619="","",VLOOKUP(B1619,'arf3'!$A$2:$A$801,1,FALSE))</f>
        <v>PMM2</v>
      </c>
    </row>
    <row r="1620" spans="1:3" ht="15" x14ac:dyDescent="0.25">
      <c r="A1620" s="15" t="s">
        <v>3997</v>
      </c>
      <c r="B1620" t="str">
        <f t="shared" si="25"/>
        <v/>
      </c>
      <c r="C1620" t="str">
        <f>IF(B1620="","",VLOOKUP(B1620,'arf3'!$A$2:$A$801,1,FALSE))</f>
        <v/>
      </c>
    </row>
    <row r="1621" spans="1:3" ht="15" x14ac:dyDescent="0.25">
      <c r="A1621" s="15" t="s">
        <v>3998</v>
      </c>
      <c r="B1621" t="str">
        <f t="shared" si="25"/>
        <v/>
      </c>
      <c r="C1621" t="str">
        <f>IF(B1621="","",VLOOKUP(B1621,'arf3'!$A$2:$A$801,1,FALSE))</f>
        <v/>
      </c>
    </row>
    <row r="1622" spans="1:3" ht="15" x14ac:dyDescent="0.25">
      <c r="A1622" s="15" t="s">
        <v>3999</v>
      </c>
      <c r="B1622" t="str">
        <f t="shared" si="25"/>
        <v>PNKP</v>
      </c>
      <c r="C1622" t="str">
        <f>IF(B1622="","",VLOOKUP(B1622,'arf3'!$A$2:$A$801,1,FALSE))</f>
        <v>PNKP</v>
      </c>
    </row>
    <row r="1623" spans="1:3" ht="15" x14ac:dyDescent="0.25">
      <c r="A1623" s="15" t="s">
        <v>4000</v>
      </c>
      <c r="B1623" t="str">
        <f t="shared" si="25"/>
        <v/>
      </c>
      <c r="C1623" t="str">
        <f>IF(B1623="","",VLOOKUP(B1623,'arf3'!$A$2:$A$801,1,FALSE))</f>
        <v/>
      </c>
    </row>
    <row r="1624" spans="1:3" ht="15" x14ac:dyDescent="0.25">
      <c r="A1624" s="15" t="s">
        <v>4001</v>
      </c>
      <c r="B1624" t="str">
        <f t="shared" si="25"/>
        <v/>
      </c>
      <c r="C1624" t="str">
        <f>IF(B1624="","",VLOOKUP(B1624,'arf3'!$A$2:$A$801,1,FALSE))</f>
        <v/>
      </c>
    </row>
    <row r="1625" spans="1:3" ht="15" x14ac:dyDescent="0.25">
      <c r="A1625" s="15" t="s">
        <v>4002</v>
      </c>
      <c r="B1625" t="str">
        <f t="shared" si="25"/>
        <v>PNP</v>
      </c>
      <c r="C1625" t="str">
        <f>IF(B1625="","",VLOOKUP(B1625,'arf3'!$A$2:$A$801,1,FALSE))</f>
        <v>PNP</v>
      </c>
    </row>
    <row r="1626" spans="1:3" ht="15" x14ac:dyDescent="0.25">
      <c r="A1626" s="15" t="s">
        <v>4003</v>
      </c>
      <c r="B1626" t="str">
        <f t="shared" si="25"/>
        <v/>
      </c>
      <c r="C1626" t="str">
        <f>IF(B1626="","",VLOOKUP(B1626,'arf3'!$A$2:$A$801,1,FALSE))</f>
        <v/>
      </c>
    </row>
    <row r="1627" spans="1:3" ht="15" x14ac:dyDescent="0.25">
      <c r="A1627" s="15" t="s">
        <v>4004</v>
      </c>
      <c r="B1627" t="str">
        <f t="shared" si="25"/>
        <v/>
      </c>
      <c r="C1627" t="str">
        <f>IF(B1627="","",VLOOKUP(B1627,'arf3'!$A$2:$A$801,1,FALSE))</f>
        <v/>
      </c>
    </row>
    <row r="1628" spans="1:3" ht="15" x14ac:dyDescent="0.25">
      <c r="A1628" s="15" t="s">
        <v>4005</v>
      </c>
      <c r="B1628" t="str">
        <f t="shared" si="25"/>
        <v>POC1A</v>
      </c>
      <c r="C1628" t="str">
        <f>IF(B1628="","",VLOOKUP(B1628,'arf3'!$A$2:$A$801,1,FALSE))</f>
        <v>POC1A</v>
      </c>
    </row>
    <row r="1629" spans="1:3" ht="15" x14ac:dyDescent="0.25">
      <c r="A1629" s="15" t="s">
        <v>4006</v>
      </c>
      <c r="B1629" t="str">
        <f t="shared" si="25"/>
        <v/>
      </c>
      <c r="C1629" t="str">
        <f>IF(B1629="","",VLOOKUP(B1629,'arf3'!$A$2:$A$801,1,FALSE))</f>
        <v/>
      </c>
    </row>
    <row r="1630" spans="1:3" ht="15" x14ac:dyDescent="0.25">
      <c r="A1630" s="15" t="s">
        <v>4007</v>
      </c>
      <c r="B1630" t="str">
        <f t="shared" si="25"/>
        <v/>
      </c>
      <c r="C1630" t="str">
        <f>IF(B1630="","",VLOOKUP(B1630,'arf3'!$A$2:$A$801,1,FALSE))</f>
        <v/>
      </c>
    </row>
    <row r="1631" spans="1:3" ht="15" x14ac:dyDescent="0.25">
      <c r="A1631" s="15" t="s">
        <v>4008</v>
      </c>
      <c r="B1631" t="str">
        <f t="shared" si="25"/>
        <v>POGZ</v>
      </c>
      <c r="C1631" t="str">
        <f>IF(B1631="","",VLOOKUP(B1631,'arf3'!$A$2:$A$801,1,FALSE))</f>
        <v>POGZ</v>
      </c>
    </row>
    <row r="1632" spans="1:3" ht="15" x14ac:dyDescent="0.25">
      <c r="A1632" s="15" t="s">
        <v>4009</v>
      </c>
      <c r="B1632" t="str">
        <f t="shared" si="25"/>
        <v/>
      </c>
      <c r="C1632" t="str">
        <f>IF(B1632="","",VLOOKUP(B1632,'arf3'!$A$2:$A$801,1,FALSE))</f>
        <v/>
      </c>
    </row>
    <row r="1633" spans="1:3" ht="15" x14ac:dyDescent="0.25">
      <c r="A1633" s="15" t="s">
        <v>4010</v>
      </c>
      <c r="B1633" t="str">
        <f t="shared" si="25"/>
        <v/>
      </c>
      <c r="C1633" t="str">
        <f>IF(B1633="","",VLOOKUP(B1633,'arf3'!$A$2:$A$801,1,FALSE))</f>
        <v/>
      </c>
    </row>
    <row r="1634" spans="1:3" ht="15" x14ac:dyDescent="0.25">
      <c r="A1634" s="15" t="s">
        <v>4011</v>
      </c>
      <c r="B1634" t="str">
        <f t="shared" si="25"/>
        <v>POLG</v>
      </c>
      <c r="C1634" t="str">
        <f>IF(B1634="","",VLOOKUP(B1634,'arf3'!$A$2:$A$801,1,FALSE))</f>
        <v>POLG</v>
      </c>
    </row>
    <row r="1635" spans="1:3" ht="15" x14ac:dyDescent="0.25">
      <c r="A1635" s="15" t="s">
        <v>4012</v>
      </c>
      <c r="B1635" t="str">
        <f t="shared" si="25"/>
        <v/>
      </c>
      <c r="C1635" t="str">
        <f>IF(B1635="","",VLOOKUP(B1635,'arf3'!$A$2:$A$801,1,FALSE))</f>
        <v/>
      </c>
    </row>
    <row r="1636" spans="1:3" ht="15" x14ac:dyDescent="0.25">
      <c r="A1636" s="15" t="s">
        <v>4013</v>
      </c>
      <c r="B1636" t="str">
        <f t="shared" si="25"/>
        <v/>
      </c>
      <c r="C1636" t="str">
        <f>IF(B1636="","",VLOOKUP(B1636,'arf3'!$A$2:$A$801,1,FALSE))</f>
        <v/>
      </c>
    </row>
    <row r="1637" spans="1:3" ht="15" x14ac:dyDescent="0.25">
      <c r="A1637" s="15" t="s">
        <v>4014</v>
      </c>
      <c r="B1637" t="str">
        <f t="shared" si="25"/>
        <v>POLR3A</v>
      </c>
      <c r="C1637" t="str">
        <f>IF(B1637="","",VLOOKUP(B1637,'arf3'!$A$2:$A$801,1,FALSE))</f>
        <v>POLR3A</v>
      </c>
    </row>
    <row r="1638" spans="1:3" ht="15" x14ac:dyDescent="0.25">
      <c r="A1638" s="15" t="s">
        <v>4015</v>
      </c>
      <c r="B1638" t="str">
        <f t="shared" si="25"/>
        <v/>
      </c>
      <c r="C1638" t="str">
        <f>IF(B1638="","",VLOOKUP(B1638,'arf3'!$A$2:$A$801,1,FALSE))</f>
        <v/>
      </c>
    </row>
    <row r="1639" spans="1:3" ht="15" x14ac:dyDescent="0.25">
      <c r="A1639" s="15" t="s">
        <v>4016</v>
      </c>
      <c r="B1639" t="str">
        <f t="shared" si="25"/>
        <v/>
      </c>
      <c r="C1639" t="str">
        <f>IF(B1639="","",VLOOKUP(B1639,'arf3'!$A$2:$A$801,1,FALSE))</f>
        <v/>
      </c>
    </row>
    <row r="1640" spans="1:3" ht="15" x14ac:dyDescent="0.25">
      <c r="A1640" s="15" t="s">
        <v>4017</v>
      </c>
      <c r="B1640" t="str">
        <f t="shared" si="25"/>
        <v>POLR3B</v>
      </c>
      <c r="C1640" t="str">
        <f>IF(B1640="","",VLOOKUP(B1640,'arf3'!$A$2:$A$801,1,FALSE))</f>
        <v>POLR3B</v>
      </c>
    </row>
    <row r="1641" spans="1:3" ht="15" x14ac:dyDescent="0.25">
      <c r="A1641" s="15" t="s">
        <v>4018</v>
      </c>
      <c r="B1641" t="str">
        <f t="shared" si="25"/>
        <v/>
      </c>
      <c r="C1641" t="str">
        <f>IF(B1641="","",VLOOKUP(B1641,'arf3'!$A$2:$A$801,1,FALSE))</f>
        <v/>
      </c>
    </row>
    <row r="1642" spans="1:3" ht="15" x14ac:dyDescent="0.25">
      <c r="A1642" s="15" t="s">
        <v>4019</v>
      </c>
      <c r="B1642" t="str">
        <f t="shared" si="25"/>
        <v/>
      </c>
      <c r="C1642" t="str">
        <f>IF(B1642="","",VLOOKUP(B1642,'arf3'!$A$2:$A$801,1,FALSE))</f>
        <v/>
      </c>
    </row>
    <row r="1643" spans="1:3" ht="15" x14ac:dyDescent="0.25">
      <c r="A1643" s="15" t="s">
        <v>4020</v>
      </c>
      <c r="B1643" t="str">
        <f t="shared" si="25"/>
        <v>POMGNT1</v>
      </c>
      <c r="C1643" t="str">
        <f>IF(B1643="","",VLOOKUP(B1643,'arf3'!$A$2:$A$801,1,FALSE))</f>
        <v>POMGNT1</v>
      </c>
    </row>
    <row r="1644" spans="1:3" ht="15" x14ac:dyDescent="0.25">
      <c r="A1644" s="15" t="s">
        <v>4021</v>
      </c>
      <c r="B1644" t="str">
        <f t="shared" si="25"/>
        <v/>
      </c>
      <c r="C1644" t="str">
        <f>IF(B1644="","",VLOOKUP(B1644,'arf3'!$A$2:$A$801,1,FALSE))</f>
        <v/>
      </c>
    </row>
    <row r="1645" spans="1:3" ht="15" x14ac:dyDescent="0.25">
      <c r="A1645" s="15" t="s">
        <v>4022</v>
      </c>
      <c r="B1645" t="str">
        <f t="shared" si="25"/>
        <v/>
      </c>
      <c r="C1645" t="str">
        <f>IF(B1645="","",VLOOKUP(B1645,'arf3'!$A$2:$A$801,1,FALSE))</f>
        <v/>
      </c>
    </row>
    <row r="1646" spans="1:3" ht="15" x14ac:dyDescent="0.25">
      <c r="A1646" s="15" t="s">
        <v>4023</v>
      </c>
      <c r="B1646" t="str">
        <f t="shared" si="25"/>
        <v>POMK</v>
      </c>
      <c r="C1646" t="str">
        <f>IF(B1646="","",VLOOKUP(B1646,'arf3'!$A$2:$A$801,1,FALSE))</f>
        <v>POMK</v>
      </c>
    </row>
    <row r="1647" spans="1:3" ht="15" x14ac:dyDescent="0.25">
      <c r="A1647" s="15" t="s">
        <v>4024</v>
      </c>
      <c r="B1647" t="str">
        <f t="shared" si="25"/>
        <v/>
      </c>
      <c r="C1647" t="str">
        <f>IF(B1647="","",VLOOKUP(B1647,'arf3'!$A$2:$A$801,1,FALSE))</f>
        <v/>
      </c>
    </row>
    <row r="1648" spans="1:3" ht="15" x14ac:dyDescent="0.25">
      <c r="A1648" s="15" t="s">
        <v>4025</v>
      </c>
      <c r="B1648" t="str">
        <f t="shared" si="25"/>
        <v/>
      </c>
      <c r="C1648" t="str">
        <f>IF(B1648="","",VLOOKUP(B1648,'arf3'!$A$2:$A$801,1,FALSE))</f>
        <v/>
      </c>
    </row>
    <row r="1649" spans="1:3" ht="15" x14ac:dyDescent="0.25">
      <c r="A1649" s="15" t="s">
        <v>4026</v>
      </c>
      <c r="B1649" t="str">
        <f t="shared" si="25"/>
        <v>POMT1</v>
      </c>
      <c r="C1649" t="str">
        <f>IF(B1649="","",VLOOKUP(B1649,'arf3'!$A$2:$A$801,1,FALSE))</f>
        <v>POMT1</v>
      </c>
    </row>
    <row r="1650" spans="1:3" ht="15" x14ac:dyDescent="0.25">
      <c r="A1650" s="15" t="s">
        <v>4027</v>
      </c>
      <c r="B1650" t="str">
        <f t="shared" si="25"/>
        <v/>
      </c>
      <c r="C1650" t="str">
        <f>IF(B1650="","",VLOOKUP(B1650,'arf3'!$A$2:$A$801,1,FALSE))</f>
        <v/>
      </c>
    </row>
    <row r="1651" spans="1:3" ht="15" x14ac:dyDescent="0.25">
      <c r="A1651" s="15" t="s">
        <v>4028</v>
      </c>
      <c r="B1651" t="str">
        <f t="shared" si="25"/>
        <v/>
      </c>
      <c r="C1651" t="str">
        <f>IF(B1651="","",VLOOKUP(B1651,'arf3'!$A$2:$A$801,1,FALSE))</f>
        <v/>
      </c>
    </row>
    <row r="1652" spans="1:3" ht="15" x14ac:dyDescent="0.25">
      <c r="A1652" s="15" t="s">
        <v>4029</v>
      </c>
      <c r="B1652" t="str">
        <f t="shared" si="25"/>
        <v>POMT2</v>
      </c>
      <c r="C1652" t="str">
        <f>IF(B1652="","",VLOOKUP(B1652,'arf3'!$A$2:$A$801,1,FALSE))</f>
        <v>POMT2</v>
      </c>
    </row>
    <row r="1653" spans="1:3" ht="15" x14ac:dyDescent="0.25">
      <c r="A1653" s="15" t="s">
        <v>4030</v>
      </c>
      <c r="B1653" t="str">
        <f t="shared" si="25"/>
        <v/>
      </c>
      <c r="C1653" t="str">
        <f>IF(B1653="","",VLOOKUP(B1653,'arf3'!$A$2:$A$801,1,FALSE))</f>
        <v/>
      </c>
    </row>
    <row r="1654" spans="1:3" ht="15" x14ac:dyDescent="0.25">
      <c r="A1654" s="15" t="s">
        <v>4031</v>
      </c>
      <c r="B1654" t="str">
        <f t="shared" si="25"/>
        <v/>
      </c>
      <c r="C1654" t="str">
        <f>IF(B1654="","",VLOOKUP(B1654,'arf3'!$A$2:$A$801,1,FALSE))</f>
        <v/>
      </c>
    </row>
    <row r="1655" spans="1:3" ht="15" x14ac:dyDescent="0.25">
      <c r="A1655" s="15" t="s">
        <v>4032</v>
      </c>
      <c r="B1655" t="str">
        <f t="shared" si="25"/>
        <v>PORCN</v>
      </c>
      <c r="C1655" t="str">
        <f>IF(B1655="","",VLOOKUP(B1655,'arf3'!$A$2:$A$801,1,FALSE))</f>
        <v>PORCN</v>
      </c>
    </row>
    <row r="1656" spans="1:3" ht="15" x14ac:dyDescent="0.25">
      <c r="A1656" s="15" t="s">
        <v>4033</v>
      </c>
      <c r="B1656" t="str">
        <f t="shared" si="25"/>
        <v/>
      </c>
      <c r="C1656" t="str">
        <f>IF(B1656="","",VLOOKUP(B1656,'arf3'!$A$2:$A$801,1,FALSE))</f>
        <v/>
      </c>
    </row>
    <row r="1657" spans="1:3" ht="15" x14ac:dyDescent="0.25">
      <c r="A1657" s="15" t="s">
        <v>4034</v>
      </c>
      <c r="B1657" t="str">
        <f t="shared" si="25"/>
        <v/>
      </c>
      <c r="C1657" t="str">
        <f>IF(B1657="","",VLOOKUP(B1657,'arf3'!$A$2:$A$801,1,FALSE))</f>
        <v/>
      </c>
    </row>
    <row r="1658" spans="1:3" ht="15" x14ac:dyDescent="0.25">
      <c r="A1658" s="15" t="s">
        <v>4035</v>
      </c>
      <c r="B1658" t="str">
        <f t="shared" si="25"/>
        <v>POU1F1</v>
      </c>
      <c r="C1658" t="str">
        <f>IF(B1658="","",VLOOKUP(B1658,'arf3'!$A$2:$A$801,1,FALSE))</f>
        <v>POU1F1</v>
      </c>
    </row>
    <row r="1659" spans="1:3" ht="15" x14ac:dyDescent="0.25">
      <c r="A1659" s="15" t="s">
        <v>4036</v>
      </c>
      <c r="B1659" t="str">
        <f t="shared" si="25"/>
        <v/>
      </c>
      <c r="C1659" t="str">
        <f>IF(B1659="","",VLOOKUP(B1659,'arf3'!$A$2:$A$801,1,FALSE))</f>
        <v/>
      </c>
    </row>
    <row r="1660" spans="1:3" ht="15" x14ac:dyDescent="0.25">
      <c r="A1660" s="15" t="s">
        <v>4037</v>
      </c>
      <c r="B1660" t="str">
        <f t="shared" si="25"/>
        <v/>
      </c>
      <c r="C1660" t="str">
        <f>IF(B1660="","",VLOOKUP(B1660,'arf3'!$A$2:$A$801,1,FALSE))</f>
        <v/>
      </c>
    </row>
    <row r="1661" spans="1:3" ht="15" x14ac:dyDescent="0.25">
      <c r="A1661" s="15" t="s">
        <v>4038</v>
      </c>
      <c r="B1661" t="str">
        <f t="shared" si="25"/>
        <v>PPOX</v>
      </c>
      <c r="C1661" t="str">
        <f>IF(B1661="","",VLOOKUP(B1661,'arf3'!$A$2:$A$801,1,FALSE))</f>
        <v>PPOX</v>
      </c>
    </row>
    <row r="1662" spans="1:3" ht="15" x14ac:dyDescent="0.25">
      <c r="A1662" s="15" t="s">
        <v>4039</v>
      </c>
      <c r="B1662" t="str">
        <f t="shared" si="25"/>
        <v/>
      </c>
      <c r="C1662" t="str">
        <f>IF(B1662="","",VLOOKUP(B1662,'arf3'!$A$2:$A$801,1,FALSE))</f>
        <v/>
      </c>
    </row>
    <row r="1663" spans="1:3" ht="15" x14ac:dyDescent="0.25">
      <c r="A1663" s="15" t="s">
        <v>4040</v>
      </c>
      <c r="B1663" t="str">
        <f t="shared" si="25"/>
        <v/>
      </c>
      <c r="C1663" t="str">
        <f>IF(B1663="","",VLOOKUP(B1663,'arf3'!$A$2:$A$801,1,FALSE))</f>
        <v/>
      </c>
    </row>
    <row r="1664" spans="1:3" ht="15" x14ac:dyDescent="0.25">
      <c r="A1664" s="15" t="s">
        <v>4041</v>
      </c>
      <c r="B1664" t="str">
        <f t="shared" si="25"/>
        <v>PPP2R1A</v>
      </c>
      <c r="C1664" t="str">
        <f>IF(B1664="","",VLOOKUP(B1664,'arf3'!$A$2:$A$801,1,FALSE))</f>
        <v>PPP2R1A</v>
      </c>
    </row>
    <row r="1665" spans="1:3" ht="15" x14ac:dyDescent="0.25">
      <c r="A1665" s="15" t="s">
        <v>4042</v>
      </c>
      <c r="B1665" t="str">
        <f t="shared" si="25"/>
        <v/>
      </c>
      <c r="C1665" t="str">
        <f>IF(B1665="","",VLOOKUP(B1665,'arf3'!$A$2:$A$801,1,FALSE))</f>
        <v/>
      </c>
    </row>
    <row r="1666" spans="1:3" ht="15" x14ac:dyDescent="0.25">
      <c r="A1666" s="15" t="s">
        <v>4043</v>
      </c>
      <c r="B1666" t="str">
        <f t="shared" ref="B1666:B1729" si="26">IF(RIGHT(A1666,1)="a",LEFT(A1666,LEN(A1666)-6),"")</f>
        <v/>
      </c>
      <c r="C1666" t="str">
        <f>IF(B1666="","",VLOOKUP(B1666,'arf3'!$A$2:$A$801,1,FALSE))</f>
        <v/>
      </c>
    </row>
    <row r="1667" spans="1:3" ht="15" x14ac:dyDescent="0.25">
      <c r="A1667" s="15" t="s">
        <v>4044</v>
      </c>
      <c r="B1667" t="str">
        <f t="shared" si="26"/>
        <v>PPP2R5D</v>
      </c>
      <c r="C1667" t="str">
        <f>IF(B1667="","",VLOOKUP(B1667,'arf3'!$A$2:$A$801,1,FALSE))</f>
        <v>PPP2R5D</v>
      </c>
    </row>
    <row r="1668" spans="1:3" ht="15" x14ac:dyDescent="0.25">
      <c r="A1668" s="15" t="s">
        <v>4045</v>
      </c>
      <c r="B1668" t="str">
        <f t="shared" si="26"/>
        <v/>
      </c>
      <c r="C1668" t="str">
        <f>IF(B1668="","",VLOOKUP(B1668,'arf3'!$A$2:$A$801,1,FALSE))</f>
        <v/>
      </c>
    </row>
    <row r="1669" spans="1:3" ht="15" x14ac:dyDescent="0.25">
      <c r="A1669" s="15" t="s">
        <v>4046</v>
      </c>
      <c r="B1669" t="str">
        <f t="shared" si="26"/>
        <v/>
      </c>
      <c r="C1669" t="str">
        <f>IF(B1669="","",VLOOKUP(B1669,'arf3'!$A$2:$A$801,1,FALSE))</f>
        <v/>
      </c>
    </row>
    <row r="1670" spans="1:3" ht="15" x14ac:dyDescent="0.25">
      <c r="A1670" s="15" t="s">
        <v>4047</v>
      </c>
      <c r="B1670" t="str">
        <f t="shared" si="26"/>
        <v>PPT1</v>
      </c>
      <c r="C1670" t="str">
        <f>IF(B1670="","",VLOOKUP(B1670,'arf3'!$A$2:$A$801,1,FALSE))</f>
        <v>PPT1</v>
      </c>
    </row>
    <row r="1671" spans="1:3" ht="15" x14ac:dyDescent="0.25">
      <c r="A1671" s="15" t="s">
        <v>4048</v>
      </c>
      <c r="B1671" t="str">
        <f t="shared" si="26"/>
        <v/>
      </c>
      <c r="C1671" t="str">
        <f>IF(B1671="","",VLOOKUP(B1671,'arf3'!$A$2:$A$801,1,FALSE))</f>
        <v/>
      </c>
    </row>
    <row r="1672" spans="1:3" ht="15" x14ac:dyDescent="0.25">
      <c r="A1672" s="15" t="s">
        <v>4049</v>
      </c>
      <c r="B1672" t="str">
        <f t="shared" si="26"/>
        <v/>
      </c>
      <c r="C1672" t="str">
        <f>IF(B1672="","",VLOOKUP(B1672,'arf3'!$A$2:$A$801,1,FALSE))</f>
        <v/>
      </c>
    </row>
    <row r="1673" spans="1:3" ht="15" x14ac:dyDescent="0.25">
      <c r="A1673" s="15" t="s">
        <v>4050</v>
      </c>
      <c r="B1673" t="str">
        <f t="shared" si="26"/>
        <v>PQBP1</v>
      </c>
      <c r="C1673" t="str">
        <f>IF(B1673="","",VLOOKUP(B1673,'arf3'!$A$2:$A$801,1,FALSE))</f>
        <v>PQBP1</v>
      </c>
    </row>
    <row r="1674" spans="1:3" ht="15" x14ac:dyDescent="0.25">
      <c r="A1674" s="15" t="s">
        <v>4051</v>
      </c>
      <c r="B1674" t="str">
        <f t="shared" si="26"/>
        <v/>
      </c>
      <c r="C1674" t="str">
        <f>IF(B1674="","",VLOOKUP(B1674,'arf3'!$A$2:$A$801,1,FALSE))</f>
        <v/>
      </c>
    </row>
    <row r="1675" spans="1:3" ht="15" x14ac:dyDescent="0.25">
      <c r="A1675" s="15" t="s">
        <v>4052</v>
      </c>
      <c r="B1675" t="str">
        <f t="shared" si="26"/>
        <v/>
      </c>
      <c r="C1675" t="str">
        <f>IF(B1675="","",VLOOKUP(B1675,'arf3'!$A$2:$A$801,1,FALSE))</f>
        <v/>
      </c>
    </row>
    <row r="1676" spans="1:3" ht="15" x14ac:dyDescent="0.25">
      <c r="A1676" s="15" t="s">
        <v>4053</v>
      </c>
      <c r="B1676" t="str">
        <f t="shared" si="26"/>
        <v>PRMT7</v>
      </c>
      <c r="C1676" t="str">
        <f>IF(B1676="","",VLOOKUP(B1676,'arf3'!$A$2:$A$801,1,FALSE))</f>
        <v>PRMT7</v>
      </c>
    </row>
    <row r="1677" spans="1:3" ht="15" x14ac:dyDescent="0.25">
      <c r="A1677" s="15" t="s">
        <v>4054</v>
      </c>
      <c r="B1677" t="str">
        <f t="shared" si="26"/>
        <v/>
      </c>
      <c r="C1677" t="str">
        <f>IF(B1677="","",VLOOKUP(B1677,'arf3'!$A$2:$A$801,1,FALSE))</f>
        <v/>
      </c>
    </row>
    <row r="1678" spans="1:3" ht="15" x14ac:dyDescent="0.25">
      <c r="A1678" s="15" t="s">
        <v>4055</v>
      </c>
      <c r="B1678" t="str">
        <f t="shared" si="26"/>
        <v/>
      </c>
      <c r="C1678" t="str">
        <f>IF(B1678="","",VLOOKUP(B1678,'arf3'!$A$2:$A$801,1,FALSE))</f>
        <v/>
      </c>
    </row>
    <row r="1679" spans="1:3" ht="15" x14ac:dyDescent="0.25">
      <c r="A1679" s="15" t="s">
        <v>4056</v>
      </c>
      <c r="B1679" t="str">
        <f t="shared" si="26"/>
        <v>PRPS1</v>
      </c>
      <c r="C1679" t="str">
        <f>IF(B1679="","",VLOOKUP(B1679,'arf3'!$A$2:$A$801,1,FALSE))</f>
        <v>PRPS1</v>
      </c>
    </row>
    <row r="1680" spans="1:3" ht="15" x14ac:dyDescent="0.25">
      <c r="A1680" s="15" t="s">
        <v>4057</v>
      </c>
      <c r="B1680" t="str">
        <f t="shared" si="26"/>
        <v/>
      </c>
      <c r="C1680" t="str">
        <f>IF(B1680="","",VLOOKUP(B1680,'arf3'!$A$2:$A$801,1,FALSE))</f>
        <v/>
      </c>
    </row>
    <row r="1681" spans="1:3" ht="15" x14ac:dyDescent="0.25">
      <c r="A1681" s="15" t="s">
        <v>4058</v>
      </c>
      <c r="B1681" t="str">
        <f t="shared" si="26"/>
        <v/>
      </c>
      <c r="C1681" t="str">
        <f>IF(B1681="","",VLOOKUP(B1681,'arf3'!$A$2:$A$801,1,FALSE))</f>
        <v/>
      </c>
    </row>
    <row r="1682" spans="1:3" ht="15" x14ac:dyDescent="0.25">
      <c r="A1682" s="15" t="s">
        <v>4059</v>
      </c>
      <c r="B1682" t="str">
        <f t="shared" si="26"/>
        <v>PRSS12</v>
      </c>
      <c r="C1682" t="str">
        <f>IF(B1682="","",VLOOKUP(B1682,'arf3'!$A$2:$A$801,1,FALSE))</f>
        <v>PRSS12</v>
      </c>
    </row>
    <row r="1683" spans="1:3" ht="15" x14ac:dyDescent="0.25">
      <c r="A1683" s="15" t="s">
        <v>4060</v>
      </c>
      <c r="B1683" t="str">
        <f t="shared" si="26"/>
        <v/>
      </c>
      <c r="C1683" t="str">
        <f>IF(B1683="","",VLOOKUP(B1683,'arf3'!$A$2:$A$801,1,FALSE))</f>
        <v/>
      </c>
    </row>
    <row r="1684" spans="1:3" ht="15" x14ac:dyDescent="0.25">
      <c r="A1684" s="15" t="s">
        <v>4061</v>
      </c>
      <c r="B1684" t="str">
        <f t="shared" si="26"/>
        <v/>
      </c>
      <c r="C1684" t="str">
        <f>IF(B1684="","",VLOOKUP(B1684,'arf3'!$A$2:$A$801,1,FALSE))</f>
        <v/>
      </c>
    </row>
    <row r="1685" spans="1:3" ht="15" x14ac:dyDescent="0.25">
      <c r="A1685" s="15" t="s">
        <v>4062</v>
      </c>
      <c r="B1685" t="str">
        <f t="shared" si="26"/>
        <v>PSAP</v>
      </c>
      <c r="C1685" t="str">
        <f>IF(B1685="","",VLOOKUP(B1685,'arf3'!$A$2:$A$801,1,FALSE))</f>
        <v>PSAP</v>
      </c>
    </row>
    <row r="1686" spans="1:3" ht="15" x14ac:dyDescent="0.25">
      <c r="A1686" s="15" t="s">
        <v>4063</v>
      </c>
      <c r="B1686" t="str">
        <f t="shared" si="26"/>
        <v/>
      </c>
      <c r="C1686" t="str">
        <f>IF(B1686="","",VLOOKUP(B1686,'arf3'!$A$2:$A$801,1,FALSE))</f>
        <v/>
      </c>
    </row>
    <row r="1687" spans="1:3" ht="15" x14ac:dyDescent="0.25">
      <c r="A1687" s="15" t="s">
        <v>4064</v>
      </c>
      <c r="B1687" t="str">
        <f t="shared" si="26"/>
        <v/>
      </c>
      <c r="C1687" t="str">
        <f>IF(B1687="","",VLOOKUP(B1687,'arf3'!$A$2:$A$801,1,FALSE))</f>
        <v/>
      </c>
    </row>
    <row r="1688" spans="1:3" ht="15" x14ac:dyDescent="0.25">
      <c r="A1688" s="15" t="s">
        <v>4065</v>
      </c>
      <c r="B1688" t="str">
        <f t="shared" si="26"/>
        <v>PTCH1</v>
      </c>
      <c r="C1688" t="str">
        <f>IF(B1688="","",VLOOKUP(B1688,'arf3'!$A$2:$A$801,1,FALSE))</f>
        <v>PTCH1</v>
      </c>
    </row>
    <row r="1689" spans="1:3" ht="15" x14ac:dyDescent="0.25">
      <c r="A1689" s="15" t="s">
        <v>4066</v>
      </c>
      <c r="B1689" t="str">
        <f t="shared" si="26"/>
        <v/>
      </c>
      <c r="C1689" t="str">
        <f>IF(B1689="","",VLOOKUP(B1689,'arf3'!$A$2:$A$801,1,FALSE))</f>
        <v/>
      </c>
    </row>
    <row r="1690" spans="1:3" ht="15" x14ac:dyDescent="0.25">
      <c r="A1690" s="15" t="s">
        <v>4067</v>
      </c>
      <c r="B1690" t="str">
        <f t="shared" si="26"/>
        <v/>
      </c>
      <c r="C1690" t="str">
        <f>IF(B1690="","",VLOOKUP(B1690,'arf3'!$A$2:$A$801,1,FALSE))</f>
        <v/>
      </c>
    </row>
    <row r="1691" spans="1:3" ht="15" x14ac:dyDescent="0.25">
      <c r="A1691" s="15" t="s">
        <v>4068</v>
      </c>
      <c r="B1691" t="str">
        <f t="shared" si="26"/>
        <v>PTCHD1</v>
      </c>
      <c r="C1691" t="str">
        <f>IF(B1691="","",VLOOKUP(B1691,'arf3'!$A$2:$A$801,1,FALSE))</f>
        <v>PTCHD1</v>
      </c>
    </row>
    <row r="1692" spans="1:3" ht="15" x14ac:dyDescent="0.25">
      <c r="A1692" s="15" t="s">
        <v>4069</v>
      </c>
      <c r="B1692" t="str">
        <f t="shared" si="26"/>
        <v/>
      </c>
      <c r="C1692" t="str">
        <f>IF(B1692="","",VLOOKUP(B1692,'arf3'!$A$2:$A$801,1,FALSE))</f>
        <v/>
      </c>
    </row>
    <row r="1693" spans="1:3" ht="15" x14ac:dyDescent="0.25">
      <c r="A1693" s="15" t="s">
        <v>4070</v>
      </c>
      <c r="B1693" t="str">
        <f t="shared" si="26"/>
        <v/>
      </c>
      <c r="C1693" t="str">
        <f>IF(B1693="","",VLOOKUP(B1693,'arf3'!$A$2:$A$801,1,FALSE))</f>
        <v/>
      </c>
    </row>
    <row r="1694" spans="1:3" ht="15" x14ac:dyDescent="0.25">
      <c r="A1694" s="15" t="s">
        <v>4071</v>
      </c>
      <c r="B1694" t="str">
        <f t="shared" si="26"/>
        <v>PTDSS1</v>
      </c>
      <c r="C1694" t="str">
        <f>IF(B1694="","",VLOOKUP(B1694,'arf3'!$A$2:$A$801,1,FALSE))</f>
        <v>PTDSS1</v>
      </c>
    </row>
    <row r="1695" spans="1:3" ht="15" x14ac:dyDescent="0.25">
      <c r="A1695" s="15" t="s">
        <v>4072</v>
      </c>
      <c r="B1695" t="str">
        <f t="shared" si="26"/>
        <v/>
      </c>
      <c r="C1695" t="str">
        <f>IF(B1695="","",VLOOKUP(B1695,'arf3'!$A$2:$A$801,1,FALSE))</f>
        <v/>
      </c>
    </row>
    <row r="1696" spans="1:3" ht="15" x14ac:dyDescent="0.25">
      <c r="A1696" s="15" t="s">
        <v>4073</v>
      </c>
      <c r="B1696" t="str">
        <f t="shared" si="26"/>
        <v/>
      </c>
      <c r="C1696" t="str">
        <f>IF(B1696="","",VLOOKUP(B1696,'arf3'!$A$2:$A$801,1,FALSE))</f>
        <v/>
      </c>
    </row>
    <row r="1697" spans="1:3" ht="15" x14ac:dyDescent="0.25">
      <c r="A1697" s="15" t="s">
        <v>4074</v>
      </c>
      <c r="B1697" t="str">
        <f t="shared" si="26"/>
        <v>PTEN</v>
      </c>
      <c r="C1697" t="str">
        <f>IF(B1697="","",VLOOKUP(B1697,'arf3'!$A$2:$A$801,1,FALSE))</f>
        <v>PTEN</v>
      </c>
    </row>
    <row r="1698" spans="1:3" ht="15" x14ac:dyDescent="0.25">
      <c r="A1698" s="15" t="s">
        <v>4075</v>
      </c>
      <c r="B1698" t="str">
        <f t="shared" si="26"/>
        <v/>
      </c>
      <c r="C1698" t="str">
        <f>IF(B1698="","",VLOOKUP(B1698,'arf3'!$A$2:$A$801,1,FALSE))</f>
        <v/>
      </c>
    </row>
    <row r="1699" spans="1:3" ht="15" x14ac:dyDescent="0.25">
      <c r="A1699" s="15" t="s">
        <v>4076</v>
      </c>
      <c r="B1699" t="str">
        <f t="shared" si="26"/>
        <v/>
      </c>
      <c r="C1699" t="str">
        <f>IF(B1699="","",VLOOKUP(B1699,'arf3'!$A$2:$A$801,1,FALSE))</f>
        <v/>
      </c>
    </row>
    <row r="1700" spans="1:3" ht="15" x14ac:dyDescent="0.25">
      <c r="A1700" s="15" t="s">
        <v>4077</v>
      </c>
      <c r="B1700" t="str">
        <f t="shared" si="26"/>
        <v>PTPN11</v>
      </c>
      <c r="C1700" t="str">
        <f>IF(B1700="","",VLOOKUP(B1700,'arf3'!$A$2:$A$801,1,FALSE))</f>
        <v>PTPN11</v>
      </c>
    </row>
    <row r="1701" spans="1:3" ht="15" x14ac:dyDescent="0.25">
      <c r="A1701" s="15" t="s">
        <v>4078</v>
      </c>
      <c r="B1701" t="str">
        <f t="shared" si="26"/>
        <v/>
      </c>
      <c r="C1701" t="str">
        <f>IF(B1701="","",VLOOKUP(B1701,'arf3'!$A$2:$A$801,1,FALSE))</f>
        <v/>
      </c>
    </row>
    <row r="1702" spans="1:3" ht="15" x14ac:dyDescent="0.25">
      <c r="A1702" s="15" t="s">
        <v>4079</v>
      </c>
      <c r="B1702" t="str">
        <f t="shared" si="26"/>
        <v/>
      </c>
      <c r="C1702" t="str">
        <f>IF(B1702="","",VLOOKUP(B1702,'arf3'!$A$2:$A$801,1,FALSE))</f>
        <v/>
      </c>
    </row>
    <row r="1703" spans="1:3" ht="15" x14ac:dyDescent="0.25">
      <c r="A1703" s="15" t="s">
        <v>4080</v>
      </c>
      <c r="B1703" t="str">
        <f t="shared" si="26"/>
        <v>PUF60</v>
      </c>
      <c r="C1703" t="str">
        <f>IF(B1703="","",VLOOKUP(B1703,'arf3'!$A$2:$A$801,1,FALSE))</f>
        <v>PUF60</v>
      </c>
    </row>
    <row r="1704" spans="1:3" ht="15" x14ac:dyDescent="0.25">
      <c r="A1704" s="15" t="s">
        <v>4081</v>
      </c>
      <c r="B1704" t="str">
        <f t="shared" si="26"/>
        <v/>
      </c>
      <c r="C1704" t="str">
        <f>IF(B1704="","",VLOOKUP(B1704,'arf3'!$A$2:$A$801,1,FALSE))</f>
        <v/>
      </c>
    </row>
    <row r="1705" spans="1:3" ht="15" x14ac:dyDescent="0.25">
      <c r="A1705" s="15" t="s">
        <v>4082</v>
      </c>
      <c r="B1705" t="str">
        <f t="shared" si="26"/>
        <v/>
      </c>
      <c r="C1705" t="str">
        <f>IF(B1705="","",VLOOKUP(B1705,'arf3'!$A$2:$A$801,1,FALSE))</f>
        <v/>
      </c>
    </row>
    <row r="1706" spans="1:3" ht="15" x14ac:dyDescent="0.25">
      <c r="A1706" s="15" t="s">
        <v>4083</v>
      </c>
      <c r="B1706" t="str">
        <f t="shared" si="26"/>
        <v>PURA</v>
      </c>
      <c r="C1706" t="str">
        <f>IF(B1706="","",VLOOKUP(B1706,'arf3'!$A$2:$A$801,1,FALSE))</f>
        <v>PURA</v>
      </c>
    </row>
    <row r="1707" spans="1:3" ht="15" x14ac:dyDescent="0.25">
      <c r="A1707" s="15" t="s">
        <v>4084</v>
      </c>
      <c r="B1707" t="str">
        <f t="shared" si="26"/>
        <v/>
      </c>
      <c r="C1707" t="str">
        <f>IF(B1707="","",VLOOKUP(B1707,'arf3'!$A$2:$A$801,1,FALSE))</f>
        <v/>
      </c>
    </row>
    <row r="1708" spans="1:3" ht="15" x14ac:dyDescent="0.25">
      <c r="A1708" s="15" t="s">
        <v>4085</v>
      </c>
      <c r="B1708" t="str">
        <f t="shared" si="26"/>
        <v/>
      </c>
      <c r="C1708" t="str">
        <f>IF(B1708="","",VLOOKUP(B1708,'arf3'!$A$2:$A$801,1,FALSE))</f>
        <v/>
      </c>
    </row>
    <row r="1709" spans="1:3" ht="15" x14ac:dyDescent="0.25">
      <c r="A1709" s="15" t="s">
        <v>4086</v>
      </c>
      <c r="B1709" t="str">
        <f t="shared" si="26"/>
        <v>PUS1</v>
      </c>
      <c r="C1709" t="str">
        <f>IF(B1709="","",VLOOKUP(B1709,'arf3'!$A$2:$A$801,1,FALSE))</f>
        <v>PUS1</v>
      </c>
    </row>
    <row r="1710" spans="1:3" ht="15" x14ac:dyDescent="0.25">
      <c r="A1710" s="15" t="s">
        <v>4087</v>
      </c>
      <c r="B1710" t="str">
        <f t="shared" si="26"/>
        <v/>
      </c>
      <c r="C1710" t="str">
        <f>IF(B1710="","",VLOOKUP(B1710,'arf3'!$A$2:$A$801,1,FALSE))</f>
        <v/>
      </c>
    </row>
    <row r="1711" spans="1:3" ht="15" x14ac:dyDescent="0.25">
      <c r="A1711" s="15" t="s">
        <v>4088</v>
      </c>
      <c r="B1711" t="str">
        <f t="shared" si="26"/>
        <v/>
      </c>
      <c r="C1711" t="str">
        <f>IF(B1711="","",VLOOKUP(B1711,'arf3'!$A$2:$A$801,1,FALSE))</f>
        <v/>
      </c>
    </row>
    <row r="1712" spans="1:3" ht="15" x14ac:dyDescent="0.25">
      <c r="A1712" s="15" t="s">
        <v>4089</v>
      </c>
      <c r="B1712" t="str">
        <f t="shared" si="26"/>
        <v>PYCR1</v>
      </c>
      <c r="C1712" t="str">
        <f>IF(B1712="","",VLOOKUP(B1712,'arf3'!$A$2:$A$801,1,FALSE))</f>
        <v>PYCR1</v>
      </c>
    </row>
    <row r="1713" spans="1:3" ht="15" x14ac:dyDescent="0.25">
      <c r="A1713" s="15" t="s">
        <v>4090</v>
      </c>
      <c r="B1713" t="str">
        <f t="shared" si="26"/>
        <v/>
      </c>
      <c r="C1713" t="str">
        <f>IF(B1713="","",VLOOKUP(B1713,'arf3'!$A$2:$A$801,1,FALSE))</f>
        <v/>
      </c>
    </row>
    <row r="1714" spans="1:3" ht="15" x14ac:dyDescent="0.25">
      <c r="A1714" s="15" t="s">
        <v>4091</v>
      </c>
      <c r="B1714" t="str">
        <f t="shared" si="26"/>
        <v/>
      </c>
      <c r="C1714" t="str">
        <f>IF(B1714="","",VLOOKUP(B1714,'arf3'!$A$2:$A$801,1,FALSE))</f>
        <v/>
      </c>
    </row>
    <row r="1715" spans="1:3" ht="15" x14ac:dyDescent="0.25">
      <c r="A1715" s="15" t="s">
        <v>4092</v>
      </c>
      <c r="B1715" t="str">
        <f t="shared" si="26"/>
        <v>QDPR</v>
      </c>
      <c r="C1715" t="str">
        <f>IF(B1715="","",VLOOKUP(B1715,'arf3'!$A$2:$A$801,1,FALSE))</f>
        <v>QDPR</v>
      </c>
    </row>
    <row r="1716" spans="1:3" ht="15" x14ac:dyDescent="0.25">
      <c r="A1716" s="15" t="s">
        <v>4093</v>
      </c>
      <c r="B1716" t="str">
        <f t="shared" si="26"/>
        <v/>
      </c>
      <c r="C1716" t="str">
        <f>IF(B1716="","",VLOOKUP(B1716,'arf3'!$A$2:$A$801,1,FALSE))</f>
        <v/>
      </c>
    </row>
    <row r="1717" spans="1:3" ht="15" x14ac:dyDescent="0.25">
      <c r="A1717" s="15" t="s">
        <v>4094</v>
      </c>
      <c r="B1717" t="str">
        <f t="shared" si="26"/>
        <v/>
      </c>
      <c r="C1717" t="str">
        <f>IF(B1717="","",VLOOKUP(B1717,'arf3'!$A$2:$A$801,1,FALSE))</f>
        <v/>
      </c>
    </row>
    <row r="1718" spans="1:3" ht="15" x14ac:dyDescent="0.25">
      <c r="A1718" s="15" t="s">
        <v>4095</v>
      </c>
      <c r="B1718" t="str">
        <f t="shared" si="26"/>
        <v>RAB18</v>
      </c>
      <c r="C1718" t="str">
        <f>IF(B1718="","",VLOOKUP(B1718,'arf3'!$A$2:$A$801,1,FALSE))</f>
        <v>RAB18</v>
      </c>
    </row>
    <row r="1719" spans="1:3" ht="15" x14ac:dyDescent="0.25">
      <c r="A1719" s="15" t="s">
        <v>4096</v>
      </c>
      <c r="B1719" t="str">
        <f t="shared" si="26"/>
        <v/>
      </c>
      <c r="C1719" t="str">
        <f>IF(B1719="","",VLOOKUP(B1719,'arf3'!$A$2:$A$801,1,FALSE))</f>
        <v/>
      </c>
    </row>
    <row r="1720" spans="1:3" ht="15" x14ac:dyDescent="0.25">
      <c r="A1720" s="15" t="s">
        <v>4097</v>
      </c>
      <c r="B1720" t="str">
        <f t="shared" si="26"/>
        <v/>
      </c>
      <c r="C1720" t="str">
        <f>IF(B1720="","",VLOOKUP(B1720,'arf3'!$A$2:$A$801,1,FALSE))</f>
        <v/>
      </c>
    </row>
    <row r="1721" spans="1:3" ht="15" x14ac:dyDescent="0.25">
      <c r="A1721" s="15" t="s">
        <v>4098</v>
      </c>
      <c r="B1721" t="str">
        <f t="shared" si="26"/>
        <v>RAB27A</v>
      </c>
      <c r="C1721" t="str">
        <f>IF(B1721="","",VLOOKUP(B1721,'arf3'!$A$2:$A$801,1,FALSE))</f>
        <v>RAB27A</v>
      </c>
    </row>
    <row r="1722" spans="1:3" ht="15" x14ac:dyDescent="0.25">
      <c r="A1722" s="15" t="s">
        <v>4099</v>
      </c>
      <c r="B1722" t="str">
        <f t="shared" si="26"/>
        <v/>
      </c>
      <c r="C1722" t="str">
        <f>IF(B1722="","",VLOOKUP(B1722,'arf3'!$A$2:$A$801,1,FALSE))</f>
        <v/>
      </c>
    </row>
    <row r="1723" spans="1:3" ht="15" x14ac:dyDescent="0.25">
      <c r="A1723" s="15" t="s">
        <v>4100</v>
      </c>
      <c r="B1723" t="str">
        <f t="shared" si="26"/>
        <v/>
      </c>
      <c r="C1723" t="str">
        <f>IF(B1723="","",VLOOKUP(B1723,'arf3'!$A$2:$A$801,1,FALSE))</f>
        <v/>
      </c>
    </row>
    <row r="1724" spans="1:3" ht="15" x14ac:dyDescent="0.25">
      <c r="A1724" s="15" t="s">
        <v>4101</v>
      </c>
      <c r="B1724" t="str">
        <f t="shared" si="26"/>
        <v>RAB39B</v>
      </c>
      <c r="C1724" t="str">
        <f>IF(B1724="","",VLOOKUP(B1724,'arf3'!$A$2:$A$801,1,FALSE))</f>
        <v>RAB39B</v>
      </c>
    </row>
    <row r="1725" spans="1:3" ht="15" x14ac:dyDescent="0.25">
      <c r="A1725" s="15" t="s">
        <v>4102</v>
      </c>
      <c r="B1725" t="str">
        <f t="shared" si="26"/>
        <v/>
      </c>
      <c r="C1725" t="str">
        <f>IF(B1725="","",VLOOKUP(B1725,'arf3'!$A$2:$A$801,1,FALSE))</f>
        <v/>
      </c>
    </row>
    <row r="1726" spans="1:3" ht="15" x14ac:dyDescent="0.25">
      <c r="A1726" s="15" t="s">
        <v>4103</v>
      </c>
      <c r="B1726" t="str">
        <f t="shared" si="26"/>
        <v/>
      </c>
      <c r="C1726" t="str">
        <f>IF(B1726="","",VLOOKUP(B1726,'arf3'!$A$2:$A$801,1,FALSE))</f>
        <v/>
      </c>
    </row>
    <row r="1727" spans="1:3" ht="15" x14ac:dyDescent="0.25">
      <c r="A1727" s="15" t="s">
        <v>4104</v>
      </c>
      <c r="B1727" t="str">
        <f t="shared" si="26"/>
        <v>RAB3GAP1</v>
      </c>
      <c r="C1727" t="str">
        <f>IF(B1727="","",VLOOKUP(B1727,'arf3'!$A$2:$A$801,1,FALSE))</f>
        <v>RAB3GAP1</v>
      </c>
    </row>
    <row r="1728" spans="1:3" ht="15" x14ac:dyDescent="0.25">
      <c r="A1728" s="15" t="s">
        <v>4105</v>
      </c>
      <c r="B1728" t="str">
        <f t="shared" si="26"/>
        <v/>
      </c>
      <c r="C1728" t="str">
        <f>IF(B1728="","",VLOOKUP(B1728,'arf3'!$A$2:$A$801,1,FALSE))</f>
        <v/>
      </c>
    </row>
    <row r="1729" spans="1:3" ht="15" x14ac:dyDescent="0.25">
      <c r="A1729" s="15" t="s">
        <v>4106</v>
      </c>
      <c r="B1729" t="str">
        <f t="shared" si="26"/>
        <v/>
      </c>
      <c r="C1729" t="str">
        <f>IF(B1729="","",VLOOKUP(B1729,'arf3'!$A$2:$A$801,1,FALSE))</f>
        <v/>
      </c>
    </row>
    <row r="1730" spans="1:3" ht="15" x14ac:dyDescent="0.25">
      <c r="A1730" s="15" t="s">
        <v>4107</v>
      </c>
      <c r="B1730" t="str">
        <f t="shared" ref="B1730:B1793" si="27">IF(RIGHT(A1730,1)="a",LEFT(A1730,LEN(A1730)-6),"")</f>
        <v>RAB3GAP2</v>
      </c>
      <c r="C1730" t="str">
        <f>IF(B1730="","",VLOOKUP(B1730,'arf3'!$A$2:$A$801,1,FALSE))</f>
        <v>RAB3GAP2</v>
      </c>
    </row>
    <row r="1731" spans="1:3" ht="15" x14ac:dyDescent="0.25">
      <c r="A1731" s="15" t="s">
        <v>4108</v>
      </c>
      <c r="B1731" t="str">
        <f t="shared" si="27"/>
        <v/>
      </c>
      <c r="C1731" t="str">
        <f>IF(B1731="","",VLOOKUP(B1731,'arf3'!$A$2:$A$801,1,FALSE))</f>
        <v/>
      </c>
    </row>
    <row r="1732" spans="1:3" ht="15" x14ac:dyDescent="0.25">
      <c r="A1732" s="15" t="s">
        <v>4109</v>
      </c>
      <c r="B1732" t="str">
        <f t="shared" si="27"/>
        <v/>
      </c>
      <c r="C1732" t="str">
        <f>IF(B1732="","",VLOOKUP(B1732,'arf3'!$A$2:$A$801,1,FALSE))</f>
        <v/>
      </c>
    </row>
    <row r="1733" spans="1:3" ht="15" x14ac:dyDescent="0.25">
      <c r="A1733" s="15" t="s">
        <v>4110</v>
      </c>
      <c r="B1733" t="str">
        <f t="shared" si="27"/>
        <v>RAB40AL</v>
      </c>
      <c r="C1733" t="str">
        <f>IF(B1733="","",VLOOKUP(B1733,'arf3'!$A$2:$A$801,1,FALSE))</f>
        <v>RAB40AL</v>
      </c>
    </row>
    <row r="1734" spans="1:3" ht="15" x14ac:dyDescent="0.25">
      <c r="A1734" s="15" t="s">
        <v>4111</v>
      </c>
      <c r="B1734" t="str">
        <f t="shared" si="27"/>
        <v/>
      </c>
      <c r="C1734" t="str">
        <f>IF(B1734="","",VLOOKUP(B1734,'arf3'!$A$2:$A$801,1,FALSE))</f>
        <v/>
      </c>
    </row>
    <row r="1735" spans="1:3" ht="15" x14ac:dyDescent="0.25">
      <c r="A1735" s="15" t="s">
        <v>4112</v>
      </c>
      <c r="B1735" t="str">
        <f t="shared" si="27"/>
        <v/>
      </c>
      <c r="C1735" t="str">
        <f>IF(B1735="","",VLOOKUP(B1735,'arf3'!$A$2:$A$801,1,FALSE))</f>
        <v/>
      </c>
    </row>
    <row r="1736" spans="1:3" ht="15" x14ac:dyDescent="0.25">
      <c r="A1736" s="15" t="s">
        <v>4113</v>
      </c>
      <c r="B1736" t="str">
        <f t="shared" si="27"/>
        <v>RAC1</v>
      </c>
      <c r="C1736" t="str">
        <f>IF(B1736="","",VLOOKUP(B1736,'arf3'!$A$2:$A$801,1,FALSE))</f>
        <v>RAC1</v>
      </c>
    </row>
    <row r="1737" spans="1:3" ht="15" x14ac:dyDescent="0.25">
      <c r="A1737" s="15" t="s">
        <v>4114</v>
      </c>
      <c r="B1737" t="str">
        <f t="shared" si="27"/>
        <v/>
      </c>
      <c r="C1737" t="str">
        <f>IF(B1737="","",VLOOKUP(B1737,'arf3'!$A$2:$A$801,1,FALSE))</f>
        <v/>
      </c>
    </row>
    <row r="1738" spans="1:3" ht="15" x14ac:dyDescent="0.25">
      <c r="A1738" s="15" t="s">
        <v>4115</v>
      </c>
      <c r="B1738" t="str">
        <f t="shared" si="27"/>
        <v/>
      </c>
      <c r="C1738" t="str">
        <f>IF(B1738="","",VLOOKUP(B1738,'arf3'!$A$2:$A$801,1,FALSE))</f>
        <v/>
      </c>
    </row>
    <row r="1739" spans="1:3" ht="15" x14ac:dyDescent="0.25">
      <c r="A1739" s="15" t="s">
        <v>4116</v>
      </c>
      <c r="B1739" t="str">
        <f t="shared" si="27"/>
        <v>RAD21</v>
      </c>
      <c r="C1739" t="str">
        <f>IF(B1739="","",VLOOKUP(B1739,'arf3'!$A$2:$A$801,1,FALSE))</f>
        <v>RAD21</v>
      </c>
    </row>
    <row r="1740" spans="1:3" ht="15" x14ac:dyDescent="0.25">
      <c r="A1740" s="15" t="s">
        <v>4117</v>
      </c>
      <c r="B1740" t="str">
        <f t="shared" si="27"/>
        <v/>
      </c>
      <c r="C1740" t="str">
        <f>IF(B1740="","",VLOOKUP(B1740,'arf3'!$A$2:$A$801,1,FALSE))</f>
        <v/>
      </c>
    </row>
    <row r="1741" spans="1:3" ht="15" x14ac:dyDescent="0.25">
      <c r="A1741" s="15" t="s">
        <v>4118</v>
      </c>
      <c r="B1741" t="str">
        <f t="shared" si="27"/>
        <v/>
      </c>
      <c r="C1741" t="str">
        <f>IF(B1741="","",VLOOKUP(B1741,'arf3'!$A$2:$A$801,1,FALSE))</f>
        <v/>
      </c>
    </row>
    <row r="1742" spans="1:3" ht="15" x14ac:dyDescent="0.25">
      <c r="A1742" s="15" t="s">
        <v>4119</v>
      </c>
      <c r="B1742" t="str">
        <f t="shared" si="27"/>
        <v>RAF1</v>
      </c>
      <c r="C1742" t="str">
        <f>IF(B1742="","",VLOOKUP(B1742,'arf3'!$A$2:$A$801,1,FALSE))</f>
        <v>RAF1</v>
      </c>
    </row>
    <row r="1743" spans="1:3" ht="15" x14ac:dyDescent="0.25">
      <c r="A1743" s="15" t="s">
        <v>4120</v>
      </c>
      <c r="B1743" t="str">
        <f t="shared" si="27"/>
        <v/>
      </c>
      <c r="C1743" t="str">
        <f>IF(B1743="","",VLOOKUP(B1743,'arf3'!$A$2:$A$801,1,FALSE))</f>
        <v/>
      </c>
    </row>
    <row r="1744" spans="1:3" ht="15" x14ac:dyDescent="0.25">
      <c r="A1744" s="15" t="s">
        <v>4121</v>
      </c>
      <c r="B1744" t="str">
        <f t="shared" si="27"/>
        <v/>
      </c>
      <c r="C1744" t="str">
        <f>IF(B1744="","",VLOOKUP(B1744,'arf3'!$A$2:$A$801,1,FALSE))</f>
        <v/>
      </c>
    </row>
    <row r="1745" spans="1:3" ht="15" x14ac:dyDescent="0.25">
      <c r="A1745" s="15" t="s">
        <v>4122</v>
      </c>
      <c r="B1745" t="str">
        <f t="shared" si="27"/>
        <v>RAI1</v>
      </c>
      <c r="C1745" t="str">
        <f>IF(B1745="","",VLOOKUP(B1745,'arf3'!$A$2:$A$801,1,FALSE))</f>
        <v>RAI1</v>
      </c>
    </row>
    <row r="1746" spans="1:3" ht="15" x14ac:dyDescent="0.25">
      <c r="A1746" s="15" t="s">
        <v>4123</v>
      </c>
      <c r="B1746" t="str">
        <f t="shared" si="27"/>
        <v/>
      </c>
      <c r="C1746" t="str">
        <f>IF(B1746="","",VLOOKUP(B1746,'arf3'!$A$2:$A$801,1,FALSE))</f>
        <v/>
      </c>
    </row>
    <row r="1747" spans="1:3" ht="15" x14ac:dyDescent="0.25">
      <c r="A1747" s="15" t="s">
        <v>4124</v>
      </c>
      <c r="B1747" t="str">
        <f t="shared" si="27"/>
        <v/>
      </c>
      <c r="C1747" t="str">
        <f>IF(B1747="","",VLOOKUP(B1747,'arf3'!$A$2:$A$801,1,FALSE))</f>
        <v/>
      </c>
    </row>
    <row r="1748" spans="1:3" ht="15" x14ac:dyDescent="0.25">
      <c r="A1748" s="15" t="s">
        <v>4125</v>
      </c>
      <c r="B1748" t="str">
        <f t="shared" si="27"/>
        <v>RARS2</v>
      </c>
      <c r="C1748" t="str">
        <f>IF(B1748="","",VLOOKUP(B1748,'arf3'!$A$2:$A$801,1,FALSE))</f>
        <v>RARS2</v>
      </c>
    </row>
    <row r="1749" spans="1:3" ht="15" x14ac:dyDescent="0.25">
      <c r="A1749" s="15" t="s">
        <v>4126</v>
      </c>
      <c r="B1749" t="str">
        <f t="shared" si="27"/>
        <v/>
      </c>
      <c r="C1749" t="str">
        <f>IF(B1749="","",VLOOKUP(B1749,'arf3'!$A$2:$A$801,1,FALSE))</f>
        <v/>
      </c>
    </row>
    <row r="1750" spans="1:3" ht="15" x14ac:dyDescent="0.25">
      <c r="A1750" s="15" t="s">
        <v>4127</v>
      </c>
      <c r="B1750" t="str">
        <f t="shared" si="27"/>
        <v/>
      </c>
      <c r="C1750" t="str">
        <f>IF(B1750="","",VLOOKUP(B1750,'arf3'!$A$2:$A$801,1,FALSE))</f>
        <v/>
      </c>
    </row>
    <row r="1751" spans="1:3" ht="15" x14ac:dyDescent="0.25">
      <c r="A1751" s="15" t="s">
        <v>4128</v>
      </c>
      <c r="B1751" t="str">
        <f t="shared" si="27"/>
        <v>RBBP8</v>
      </c>
      <c r="C1751" t="str">
        <f>IF(B1751="","",VLOOKUP(B1751,'arf3'!$A$2:$A$801,1,FALSE))</f>
        <v>RBBP8</v>
      </c>
    </row>
    <row r="1752" spans="1:3" ht="15" x14ac:dyDescent="0.25">
      <c r="A1752" s="15" t="s">
        <v>4129</v>
      </c>
      <c r="B1752" t="str">
        <f t="shared" si="27"/>
        <v/>
      </c>
      <c r="C1752" t="str">
        <f>IF(B1752="","",VLOOKUP(B1752,'arf3'!$A$2:$A$801,1,FALSE))</f>
        <v/>
      </c>
    </row>
    <row r="1753" spans="1:3" ht="15" x14ac:dyDescent="0.25">
      <c r="A1753" s="15" t="s">
        <v>4130</v>
      </c>
      <c r="B1753" t="str">
        <f t="shared" si="27"/>
        <v/>
      </c>
      <c r="C1753" t="str">
        <f>IF(B1753="","",VLOOKUP(B1753,'arf3'!$A$2:$A$801,1,FALSE))</f>
        <v/>
      </c>
    </row>
    <row r="1754" spans="1:3" ht="15" x14ac:dyDescent="0.25">
      <c r="A1754" s="15" t="s">
        <v>4131</v>
      </c>
      <c r="B1754" t="str">
        <f t="shared" si="27"/>
        <v>RBM10</v>
      </c>
      <c r="C1754" t="str">
        <f>IF(B1754="","",VLOOKUP(B1754,'arf3'!$A$2:$A$801,1,FALSE))</f>
        <v>RBM10</v>
      </c>
    </row>
    <row r="1755" spans="1:3" ht="15" x14ac:dyDescent="0.25">
      <c r="A1755" s="15" t="s">
        <v>4132</v>
      </c>
      <c r="B1755" t="str">
        <f t="shared" si="27"/>
        <v/>
      </c>
      <c r="C1755" t="str">
        <f>IF(B1755="","",VLOOKUP(B1755,'arf3'!$A$2:$A$801,1,FALSE))</f>
        <v/>
      </c>
    </row>
    <row r="1756" spans="1:3" ht="15" x14ac:dyDescent="0.25">
      <c r="A1756" s="15" t="s">
        <v>4133</v>
      </c>
      <c r="B1756" t="str">
        <f t="shared" si="27"/>
        <v/>
      </c>
      <c r="C1756" t="str">
        <f>IF(B1756="","",VLOOKUP(B1756,'arf3'!$A$2:$A$801,1,FALSE))</f>
        <v/>
      </c>
    </row>
    <row r="1757" spans="1:3" ht="15" x14ac:dyDescent="0.25">
      <c r="A1757" s="15" t="s">
        <v>4134</v>
      </c>
      <c r="B1757" t="str">
        <f t="shared" si="27"/>
        <v>RBM28</v>
      </c>
      <c r="C1757" t="str">
        <f>IF(B1757="","",VLOOKUP(B1757,'arf3'!$A$2:$A$801,1,FALSE))</f>
        <v>RBM28</v>
      </c>
    </row>
    <row r="1758" spans="1:3" ht="15" x14ac:dyDescent="0.25">
      <c r="A1758" s="15" t="s">
        <v>4135</v>
      </c>
      <c r="B1758" t="str">
        <f t="shared" si="27"/>
        <v/>
      </c>
      <c r="C1758" t="str">
        <f>IF(B1758="","",VLOOKUP(B1758,'arf3'!$A$2:$A$801,1,FALSE))</f>
        <v/>
      </c>
    </row>
    <row r="1759" spans="1:3" ht="15" x14ac:dyDescent="0.25">
      <c r="A1759" s="15" t="s">
        <v>4136</v>
      </c>
      <c r="B1759" t="str">
        <f t="shared" si="27"/>
        <v/>
      </c>
      <c r="C1759" t="str">
        <f>IF(B1759="","",VLOOKUP(B1759,'arf3'!$A$2:$A$801,1,FALSE))</f>
        <v/>
      </c>
    </row>
    <row r="1760" spans="1:3" ht="15" x14ac:dyDescent="0.25">
      <c r="A1760" s="15" t="s">
        <v>4137</v>
      </c>
      <c r="B1760" t="str">
        <f t="shared" si="27"/>
        <v>RBM8A</v>
      </c>
      <c r="C1760" t="str">
        <f>IF(B1760="","",VLOOKUP(B1760,'arf3'!$A$2:$A$801,1,FALSE))</f>
        <v>RBM8A</v>
      </c>
    </row>
    <row r="1761" spans="1:3" ht="15" x14ac:dyDescent="0.25">
      <c r="A1761" s="15" t="s">
        <v>4138</v>
      </c>
      <c r="B1761" t="str">
        <f t="shared" si="27"/>
        <v/>
      </c>
      <c r="C1761" t="str">
        <f>IF(B1761="","",VLOOKUP(B1761,'arf3'!$A$2:$A$801,1,FALSE))</f>
        <v/>
      </c>
    </row>
    <row r="1762" spans="1:3" ht="15" x14ac:dyDescent="0.25">
      <c r="A1762" s="15" t="s">
        <v>4139</v>
      </c>
      <c r="B1762" t="str">
        <f t="shared" si="27"/>
        <v/>
      </c>
      <c r="C1762" t="str">
        <f>IF(B1762="","",VLOOKUP(B1762,'arf3'!$A$2:$A$801,1,FALSE))</f>
        <v/>
      </c>
    </row>
    <row r="1763" spans="1:3" ht="15" x14ac:dyDescent="0.25">
      <c r="A1763" s="15" t="s">
        <v>4140</v>
      </c>
      <c r="B1763" t="str">
        <f t="shared" si="27"/>
        <v>RBMX</v>
      </c>
      <c r="C1763" t="str">
        <f>IF(B1763="","",VLOOKUP(B1763,'arf3'!$A$2:$A$801,1,FALSE))</f>
        <v>RBMX</v>
      </c>
    </row>
    <row r="1764" spans="1:3" ht="15" x14ac:dyDescent="0.25">
      <c r="A1764" s="15" t="s">
        <v>4141</v>
      </c>
      <c r="B1764" t="str">
        <f t="shared" si="27"/>
        <v/>
      </c>
      <c r="C1764" t="str">
        <f>IF(B1764="","",VLOOKUP(B1764,'arf3'!$A$2:$A$801,1,FALSE))</f>
        <v/>
      </c>
    </row>
    <row r="1765" spans="1:3" ht="15" x14ac:dyDescent="0.25">
      <c r="A1765" s="15" t="s">
        <v>4142</v>
      </c>
      <c r="B1765" t="str">
        <f t="shared" si="27"/>
        <v/>
      </c>
      <c r="C1765" t="str">
        <f>IF(B1765="","",VLOOKUP(B1765,'arf3'!$A$2:$A$801,1,FALSE))</f>
        <v/>
      </c>
    </row>
    <row r="1766" spans="1:3" ht="15" x14ac:dyDescent="0.25">
      <c r="A1766" s="15" t="s">
        <v>4143</v>
      </c>
      <c r="B1766" t="str">
        <f t="shared" si="27"/>
        <v>RECQL4</v>
      </c>
      <c r="C1766" t="str">
        <f>IF(B1766="","",VLOOKUP(B1766,'arf3'!$A$2:$A$801,1,FALSE))</f>
        <v>RECQL4</v>
      </c>
    </row>
    <row r="1767" spans="1:3" ht="15" x14ac:dyDescent="0.25">
      <c r="A1767" s="15" t="s">
        <v>4144</v>
      </c>
      <c r="B1767" t="str">
        <f t="shared" si="27"/>
        <v/>
      </c>
      <c r="C1767" t="str">
        <f>IF(B1767="","",VLOOKUP(B1767,'arf3'!$A$2:$A$801,1,FALSE))</f>
        <v/>
      </c>
    </row>
    <row r="1768" spans="1:3" ht="15" x14ac:dyDescent="0.25">
      <c r="A1768" s="15" t="s">
        <v>4145</v>
      </c>
      <c r="B1768" t="str">
        <f t="shared" si="27"/>
        <v/>
      </c>
      <c r="C1768" t="str">
        <f>IF(B1768="","",VLOOKUP(B1768,'arf3'!$A$2:$A$801,1,FALSE))</f>
        <v/>
      </c>
    </row>
    <row r="1769" spans="1:3" ht="15" x14ac:dyDescent="0.25">
      <c r="A1769" s="15" t="s">
        <v>4146</v>
      </c>
      <c r="B1769" t="str">
        <f t="shared" si="27"/>
        <v>RELN</v>
      </c>
      <c r="C1769" t="str">
        <f>IF(B1769="","",VLOOKUP(B1769,'arf3'!$A$2:$A$801,1,FALSE))</f>
        <v>RELN</v>
      </c>
    </row>
    <row r="1770" spans="1:3" ht="15" x14ac:dyDescent="0.25">
      <c r="A1770" s="15" t="s">
        <v>4147</v>
      </c>
      <c r="B1770" t="str">
        <f t="shared" si="27"/>
        <v/>
      </c>
      <c r="C1770" t="str">
        <f>IF(B1770="","",VLOOKUP(B1770,'arf3'!$A$2:$A$801,1,FALSE))</f>
        <v/>
      </c>
    </row>
    <row r="1771" spans="1:3" ht="15" x14ac:dyDescent="0.25">
      <c r="A1771" s="15" t="s">
        <v>4148</v>
      </c>
      <c r="B1771" t="str">
        <f t="shared" si="27"/>
        <v/>
      </c>
      <c r="C1771" t="str">
        <f>IF(B1771="","",VLOOKUP(B1771,'arf3'!$A$2:$A$801,1,FALSE))</f>
        <v/>
      </c>
    </row>
    <row r="1772" spans="1:3" ht="15" x14ac:dyDescent="0.25">
      <c r="A1772" s="15" t="s">
        <v>4149</v>
      </c>
      <c r="B1772" t="str">
        <f t="shared" si="27"/>
        <v>RFT1</v>
      </c>
      <c r="C1772" t="str">
        <f>IF(B1772="","",VLOOKUP(B1772,'arf3'!$A$2:$A$801,1,FALSE))</f>
        <v>RFT1</v>
      </c>
    </row>
    <row r="1773" spans="1:3" ht="15" x14ac:dyDescent="0.25">
      <c r="A1773" s="15" t="s">
        <v>4150</v>
      </c>
      <c r="B1773" t="str">
        <f t="shared" si="27"/>
        <v/>
      </c>
      <c r="C1773" t="str">
        <f>IF(B1773="","",VLOOKUP(B1773,'arf3'!$A$2:$A$801,1,FALSE))</f>
        <v/>
      </c>
    </row>
    <row r="1774" spans="1:3" ht="15" x14ac:dyDescent="0.25">
      <c r="A1774" s="15" t="s">
        <v>4151</v>
      </c>
      <c r="B1774" t="str">
        <f t="shared" si="27"/>
        <v/>
      </c>
      <c r="C1774" t="str">
        <f>IF(B1774="","",VLOOKUP(B1774,'arf3'!$A$2:$A$801,1,FALSE))</f>
        <v/>
      </c>
    </row>
    <row r="1775" spans="1:3" ht="15" x14ac:dyDescent="0.25">
      <c r="A1775" s="15" t="s">
        <v>4152</v>
      </c>
      <c r="B1775" t="str">
        <f t="shared" si="27"/>
        <v>RHEB</v>
      </c>
      <c r="C1775" t="str">
        <f>IF(B1775="","",VLOOKUP(B1775,'arf3'!$A$2:$A$801,1,FALSE))</f>
        <v>RHEB</v>
      </c>
    </row>
    <row r="1776" spans="1:3" ht="15" x14ac:dyDescent="0.25">
      <c r="A1776" s="15" t="s">
        <v>4153</v>
      </c>
      <c r="B1776" t="str">
        <f t="shared" si="27"/>
        <v/>
      </c>
      <c r="C1776" t="str">
        <f>IF(B1776="","",VLOOKUP(B1776,'arf3'!$A$2:$A$801,1,FALSE))</f>
        <v/>
      </c>
    </row>
    <row r="1777" spans="1:3" ht="15" x14ac:dyDescent="0.25">
      <c r="A1777" s="15" t="s">
        <v>4154</v>
      </c>
      <c r="B1777" t="str">
        <f t="shared" si="27"/>
        <v/>
      </c>
      <c r="C1777" t="str">
        <f>IF(B1777="","",VLOOKUP(B1777,'arf3'!$A$2:$A$801,1,FALSE))</f>
        <v/>
      </c>
    </row>
    <row r="1778" spans="1:3" ht="15" x14ac:dyDescent="0.25">
      <c r="A1778" s="15" t="s">
        <v>4155</v>
      </c>
      <c r="B1778" t="str">
        <f t="shared" si="27"/>
        <v>RIT1</v>
      </c>
      <c r="C1778" t="str">
        <f>IF(B1778="","",VLOOKUP(B1778,'arf3'!$A$2:$A$801,1,FALSE))</f>
        <v>RIT1</v>
      </c>
    </row>
    <row r="1779" spans="1:3" ht="15" x14ac:dyDescent="0.25">
      <c r="A1779" s="15" t="s">
        <v>4156</v>
      </c>
      <c r="B1779" t="str">
        <f t="shared" si="27"/>
        <v/>
      </c>
      <c r="C1779" t="str">
        <f>IF(B1779="","",VLOOKUP(B1779,'arf3'!$A$2:$A$801,1,FALSE))</f>
        <v/>
      </c>
    </row>
    <row r="1780" spans="1:3" ht="15" x14ac:dyDescent="0.25">
      <c r="A1780" s="15" t="s">
        <v>4157</v>
      </c>
      <c r="B1780" t="str">
        <f t="shared" si="27"/>
        <v/>
      </c>
      <c r="C1780" t="str">
        <f>IF(B1780="","",VLOOKUP(B1780,'arf3'!$A$2:$A$801,1,FALSE))</f>
        <v/>
      </c>
    </row>
    <row r="1781" spans="1:3" ht="15" x14ac:dyDescent="0.25">
      <c r="A1781" s="15" t="s">
        <v>4158</v>
      </c>
      <c r="B1781" t="str">
        <f t="shared" si="27"/>
        <v>RMND1</v>
      </c>
      <c r="C1781" t="str">
        <f>IF(B1781="","",VLOOKUP(B1781,'arf3'!$A$2:$A$801,1,FALSE))</f>
        <v>RMND1</v>
      </c>
    </row>
    <row r="1782" spans="1:3" ht="15" x14ac:dyDescent="0.25">
      <c r="A1782" s="15" t="s">
        <v>4159</v>
      </c>
      <c r="B1782" t="str">
        <f t="shared" si="27"/>
        <v/>
      </c>
      <c r="C1782" t="str">
        <f>IF(B1782="","",VLOOKUP(B1782,'arf3'!$A$2:$A$801,1,FALSE))</f>
        <v/>
      </c>
    </row>
    <row r="1783" spans="1:3" ht="15" x14ac:dyDescent="0.25">
      <c r="A1783" s="15" t="s">
        <v>4160</v>
      </c>
      <c r="B1783" t="str">
        <f t="shared" si="27"/>
        <v/>
      </c>
      <c r="C1783" t="str">
        <f>IF(B1783="","",VLOOKUP(B1783,'arf3'!$A$2:$A$801,1,FALSE))</f>
        <v/>
      </c>
    </row>
    <row r="1784" spans="1:3" ht="15" x14ac:dyDescent="0.25">
      <c r="A1784" s="15" t="s">
        <v>4161</v>
      </c>
      <c r="B1784" t="str">
        <f t="shared" si="27"/>
        <v>RMRP</v>
      </c>
      <c r="C1784" t="str">
        <f>IF(B1784="","",VLOOKUP(B1784,'arf3'!$A$2:$A$801,1,FALSE))</f>
        <v>RMRP</v>
      </c>
    </row>
    <row r="1785" spans="1:3" ht="15" x14ac:dyDescent="0.25">
      <c r="A1785" s="15" t="s">
        <v>4162</v>
      </c>
      <c r="B1785" t="str">
        <f t="shared" si="27"/>
        <v/>
      </c>
      <c r="C1785" t="str">
        <f>IF(B1785="","",VLOOKUP(B1785,'arf3'!$A$2:$A$801,1,FALSE))</f>
        <v/>
      </c>
    </row>
    <row r="1786" spans="1:3" ht="15" x14ac:dyDescent="0.25">
      <c r="A1786" s="15" t="s">
        <v>4163</v>
      </c>
      <c r="B1786" t="str">
        <f t="shared" si="27"/>
        <v/>
      </c>
      <c r="C1786" t="str">
        <f>IF(B1786="","",VLOOKUP(B1786,'arf3'!$A$2:$A$801,1,FALSE))</f>
        <v/>
      </c>
    </row>
    <row r="1787" spans="1:3" ht="15" x14ac:dyDescent="0.25">
      <c r="A1787" s="15" t="s">
        <v>4164</v>
      </c>
      <c r="B1787" t="str">
        <f t="shared" si="27"/>
        <v>RNASEH2A</v>
      </c>
      <c r="C1787" t="str">
        <f>IF(B1787="","",VLOOKUP(B1787,'arf3'!$A$2:$A$801,1,FALSE))</f>
        <v>RNASEH2A</v>
      </c>
    </row>
    <row r="1788" spans="1:3" ht="15" x14ac:dyDescent="0.25">
      <c r="A1788" s="15" t="s">
        <v>4165</v>
      </c>
      <c r="B1788" t="str">
        <f t="shared" si="27"/>
        <v/>
      </c>
      <c r="C1788" t="str">
        <f>IF(B1788="","",VLOOKUP(B1788,'arf3'!$A$2:$A$801,1,FALSE))</f>
        <v/>
      </c>
    </row>
    <row r="1789" spans="1:3" ht="15" x14ac:dyDescent="0.25">
      <c r="A1789" s="15" t="s">
        <v>4166</v>
      </c>
      <c r="B1789" t="str">
        <f t="shared" si="27"/>
        <v/>
      </c>
      <c r="C1789" t="str">
        <f>IF(B1789="","",VLOOKUP(B1789,'arf3'!$A$2:$A$801,1,FALSE))</f>
        <v/>
      </c>
    </row>
    <row r="1790" spans="1:3" ht="15" x14ac:dyDescent="0.25">
      <c r="A1790" s="15" t="s">
        <v>4167</v>
      </c>
      <c r="B1790" t="str">
        <f t="shared" si="27"/>
        <v>RNASEH2B</v>
      </c>
      <c r="C1790" t="str">
        <f>IF(B1790="","",VLOOKUP(B1790,'arf3'!$A$2:$A$801,1,FALSE))</f>
        <v>RNASEH2B</v>
      </c>
    </row>
    <row r="1791" spans="1:3" ht="15" x14ac:dyDescent="0.25">
      <c r="A1791" s="15" t="s">
        <v>4168</v>
      </c>
      <c r="B1791" t="str">
        <f t="shared" si="27"/>
        <v/>
      </c>
      <c r="C1791" t="str">
        <f>IF(B1791="","",VLOOKUP(B1791,'arf3'!$A$2:$A$801,1,FALSE))</f>
        <v/>
      </c>
    </row>
    <row r="1792" spans="1:3" ht="15" x14ac:dyDescent="0.25">
      <c r="A1792" s="15" t="s">
        <v>4169</v>
      </c>
      <c r="B1792" t="str">
        <f t="shared" si="27"/>
        <v/>
      </c>
      <c r="C1792" t="str">
        <f>IF(B1792="","",VLOOKUP(B1792,'arf3'!$A$2:$A$801,1,FALSE))</f>
        <v/>
      </c>
    </row>
    <row r="1793" spans="1:3" ht="15" x14ac:dyDescent="0.25">
      <c r="A1793" s="15" t="s">
        <v>4170</v>
      </c>
      <c r="B1793" t="str">
        <f t="shared" si="27"/>
        <v>RNASEH2C</v>
      </c>
      <c r="C1793" t="str">
        <f>IF(B1793="","",VLOOKUP(B1793,'arf3'!$A$2:$A$801,1,FALSE))</f>
        <v>RNASEH2C</v>
      </c>
    </row>
    <row r="1794" spans="1:3" ht="15" x14ac:dyDescent="0.25">
      <c r="A1794" s="15" t="s">
        <v>4171</v>
      </c>
      <c r="B1794" t="str">
        <f t="shared" ref="B1794:B1857" si="28">IF(RIGHT(A1794,1)="a",LEFT(A1794,LEN(A1794)-6),"")</f>
        <v/>
      </c>
      <c r="C1794" t="str">
        <f>IF(B1794="","",VLOOKUP(B1794,'arf3'!$A$2:$A$801,1,FALSE))</f>
        <v/>
      </c>
    </row>
    <row r="1795" spans="1:3" ht="15" x14ac:dyDescent="0.25">
      <c r="A1795" s="15" t="s">
        <v>4172</v>
      </c>
      <c r="B1795" t="str">
        <f t="shared" si="28"/>
        <v/>
      </c>
      <c r="C1795" t="str">
        <f>IF(B1795="","",VLOOKUP(B1795,'arf3'!$A$2:$A$801,1,FALSE))</f>
        <v/>
      </c>
    </row>
    <row r="1796" spans="1:3" ht="15" x14ac:dyDescent="0.25">
      <c r="A1796" s="15" t="s">
        <v>4173</v>
      </c>
      <c r="B1796" t="str">
        <f t="shared" si="28"/>
        <v>RNASET2</v>
      </c>
      <c r="C1796" t="str">
        <f>IF(B1796="","",VLOOKUP(B1796,'arf3'!$A$2:$A$801,1,FALSE))</f>
        <v>RNASET2</v>
      </c>
    </row>
    <row r="1797" spans="1:3" ht="15" x14ac:dyDescent="0.25">
      <c r="A1797" s="15" t="s">
        <v>4174</v>
      </c>
      <c r="B1797" t="str">
        <f t="shared" si="28"/>
        <v/>
      </c>
      <c r="C1797" t="str">
        <f>IF(B1797="","",VLOOKUP(B1797,'arf3'!$A$2:$A$801,1,FALSE))</f>
        <v/>
      </c>
    </row>
    <row r="1798" spans="1:3" ht="15" x14ac:dyDescent="0.25">
      <c r="A1798" s="15" t="s">
        <v>4175</v>
      </c>
      <c r="B1798" t="str">
        <f t="shared" si="28"/>
        <v/>
      </c>
      <c r="C1798" t="str">
        <f>IF(B1798="","",VLOOKUP(B1798,'arf3'!$A$2:$A$801,1,FALSE))</f>
        <v/>
      </c>
    </row>
    <row r="1799" spans="1:3" ht="15" x14ac:dyDescent="0.25">
      <c r="A1799" s="15" t="s">
        <v>4176</v>
      </c>
      <c r="B1799" t="str">
        <f t="shared" si="28"/>
        <v>RNU4ATAC</v>
      </c>
      <c r="C1799" t="str">
        <f>IF(B1799="","",VLOOKUP(B1799,'arf3'!$A$2:$A$801,1,FALSE))</f>
        <v>RNU4ATAC</v>
      </c>
    </row>
    <row r="1800" spans="1:3" ht="15" x14ac:dyDescent="0.25">
      <c r="A1800" s="15" t="s">
        <v>4177</v>
      </c>
      <c r="B1800" t="str">
        <f t="shared" si="28"/>
        <v/>
      </c>
      <c r="C1800" t="str">
        <f>IF(B1800="","",VLOOKUP(B1800,'arf3'!$A$2:$A$801,1,FALSE))</f>
        <v/>
      </c>
    </row>
    <row r="1801" spans="1:3" ht="15" x14ac:dyDescent="0.25">
      <c r="A1801" s="15" t="s">
        <v>4178</v>
      </c>
      <c r="B1801" t="str">
        <f t="shared" si="28"/>
        <v/>
      </c>
      <c r="C1801" t="str">
        <f>IF(B1801="","",VLOOKUP(B1801,'arf3'!$A$2:$A$801,1,FALSE))</f>
        <v/>
      </c>
    </row>
    <row r="1802" spans="1:3" ht="15" x14ac:dyDescent="0.25">
      <c r="A1802" s="15" t="s">
        <v>4179</v>
      </c>
      <c r="B1802" t="str">
        <f t="shared" si="28"/>
        <v>ROGDI</v>
      </c>
      <c r="C1802" t="str">
        <f>IF(B1802="","",VLOOKUP(B1802,'arf3'!$A$2:$A$801,1,FALSE))</f>
        <v>ROGDI</v>
      </c>
    </row>
    <row r="1803" spans="1:3" ht="15" x14ac:dyDescent="0.25">
      <c r="A1803" s="15" t="s">
        <v>4180</v>
      </c>
      <c r="B1803" t="str">
        <f t="shared" si="28"/>
        <v/>
      </c>
      <c r="C1803" t="str">
        <f>IF(B1803="","",VLOOKUP(B1803,'arf3'!$A$2:$A$801,1,FALSE))</f>
        <v/>
      </c>
    </row>
    <row r="1804" spans="1:3" ht="15" x14ac:dyDescent="0.25">
      <c r="A1804" s="15" t="s">
        <v>4181</v>
      </c>
      <c r="B1804" t="str">
        <f t="shared" si="28"/>
        <v/>
      </c>
      <c r="C1804" t="str">
        <f>IF(B1804="","",VLOOKUP(B1804,'arf3'!$A$2:$A$801,1,FALSE))</f>
        <v/>
      </c>
    </row>
    <row r="1805" spans="1:3" ht="15" x14ac:dyDescent="0.25">
      <c r="A1805" s="15" t="s">
        <v>4182</v>
      </c>
      <c r="B1805" t="str">
        <f t="shared" si="28"/>
        <v>RPGRIP1L</v>
      </c>
      <c r="C1805" t="str">
        <f>IF(B1805="","",VLOOKUP(B1805,'arf3'!$A$2:$A$801,1,FALSE))</f>
        <v>RPGRIP1L</v>
      </c>
    </row>
    <row r="1806" spans="1:3" ht="15" x14ac:dyDescent="0.25">
      <c r="A1806" s="15" t="s">
        <v>4183</v>
      </c>
      <c r="B1806" t="str">
        <f t="shared" si="28"/>
        <v/>
      </c>
      <c r="C1806" t="str">
        <f>IF(B1806="","",VLOOKUP(B1806,'arf3'!$A$2:$A$801,1,FALSE))</f>
        <v/>
      </c>
    </row>
    <row r="1807" spans="1:3" ht="15" x14ac:dyDescent="0.25">
      <c r="A1807" s="15" t="s">
        <v>4184</v>
      </c>
      <c r="B1807" t="str">
        <f t="shared" si="28"/>
        <v/>
      </c>
      <c r="C1807" t="str">
        <f>IF(B1807="","",VLOOKUP(B1807,'arf3'!$A$2:$A$801,1,FALSE))</f>
        <v/>
      </c>
    </row>
    <row r="1808" spans="1:3" ht="15" x14ac:dyDescent="0.25">
      <c r="A1808" s="15" t="s">
        <v>4185</v>
      </c>
      <c r="B1808" t="str">
        <f t="shared" si="28"/>
        <v>RPIA</v>
      </c>
      <c r="C1808" t="str">
        <f>IF(B1808="","",VLOOKUP(B1808,'arf3'!$A$2:$A$801,1,FALSE))</f>
        <v>RPIA</v>
      </c>
    </row>
    <row r="1809" spans="1:3" ht="15" x14ac:dyDescent="0.25">
      <c r="A1809" s="15" t="s">
        <v>4186</v>
      </c>
      <c r="B1809" t="str">
        <f t="shared" si="28"/>
        <v/>
      </c>
      <c r="C1809" t="str">
        <f>IF(B1809="","",VLOOKUP(B1809,'arf3'!$A$2:$A$801,1,FALSE))</f>
        <v/>
      </c>
    </row>
    <row r="1810" spans="1:3" ht="15" x14ac:dyDescent="0.25">
      <c r="A1810" s="15" t="s">
        <v>4187</v>
      </c>
      <c r="B1810" t="str">
        <f t="shared" si="28"/>
        <v/>
      </c>
      <c r="C1810" t="str">
        <f>IF(B1810="","",VLOOKUP(B1810,'arf3'!$A$2:$A$801,1,FALSE))</f>
        <v/>
      </c>
    </row>
    <row r="1811" spans="1:3" ht="15" x14ac:dyDescent="0.25">
      <c r="A1811" s="15" t="s">
        <v>4188</v>
      </c>
      <c r="B1811" t="str">
        <f t="shared" si="28"/>
        <v>RPL10</v>
      </c>
      <c r="C1811" t="str">
        <f>IF(B1811="","",VLOOKUP(B1811,'arf3'!$A$2:$A$801,1,FALSE))</f>
        <v>RPL10</v>
      </c>
    </row>
    <row r="1812" spans="1:3" ht="15" x14ac:dyDescent="0.25">
      <c r="A1812" s="15" t="s">
        <v>4189</v>
      </c>
      <c r="B1812" t="str">
        <f t="shared" si="28"/>
        <v/>
      </c>
      <c r="C1812" t="str">
        <f>IF(B1812="","",VLOOKUP(B1812,'arf3'!$A$2:$A$801,1,FALSE))</f>
        <v/>
      </c>
    </row>
    <row r="1813" spans="1:3" ht="15" x14ac:dyDescent="0.25">
      <c r="A1813" s="15" t="s">
        <v>4190</v>
      </c>
      <c r="B1813" t="str">
        <f t="shared" si="28"/>
        <v/>
      </c>
      <c r="C1813" t="str">
        <f>IF(B1813="","",VLOOKUP(B1813,'arf3'!$A$2:$A$801,1,FALSE))</f>
        <v/>
      </c>
    </row>
    <row r="1814" spans="1:3" ht="15" x14ac:dyDescent="0.25">
      <c r="A1814" s="15" t="s">
        <v>4191</v>
      </c>
      <c r="B1814" t="str">
        <f t="shared" si="28"/>
        <v>RPS6KA3</v>
      </c>
      <c r="C1814" t="str">
        <f>IF(B1814="","",VLOOKUP(B1814,'arf3'!$A$2:$A$801,1,FALSE))</f>
        <v>RPS6KA3</v>
      </c>
    </row>
    <row r="1815" spans="1:3" ht="15" x14ac:dyDescent="0.25">
      <c r="A1815" s="15" t="s">
        <v>4192</v>
      </c>
      <c r="B1815" t="str">
        <f t="shared" si="28"/>
        <v/>
      </c>
      <c r="C1815" t="str">
        <f>IF(B1815="","",VLOOKUP(B1815,'arf3'!$A$2:$A$801,1,FALSE))</f>
        <v/>
      </c>
    </row>
    <row r="1816" spans="1:3" ht="15" x14ac:dyDescent="0.25">
      <c r="A1816" s="15" t="s">
        <v>4193</v>
      </c>
      <c r="B1816" t="str">
        <f t="shared" si="28"/>
        <v/>
      </c>
      <c r="C1816" t="str">
        <f>IF(B1816="","",VLOOKUP(B1816,'arf3'!$A$2:$A$801,1,FALSE))</f>
        <v/>
      </c>
    </row>
    <row r="1817" spans="1:3" ht="15" x14ac:dyDescent="0.25">
      <c r="A1817" s="15" t="s">
        <v>4194</v>
      </c>
      <c r="B1817" t="str">
        <f t="shared" si="28"/>
        <v>RTEL1</v>
      </c>
      <c r="C1817" t="str">
        <f>IF(B1817="","",VLOOKUP(B1817,'arf3'!$A$2:$A$801,1,FALSE))</f>
        <v>RTEL1</v>
      </c>
    </row>
    <row r="1818" spans="1:3" ht="15" x14ac:dyDescent="0.25">
      <c r="A1818" s="15" t="s">
        <v>4195</v>
      </c>
      <c r="B1818" t="str">
        <f t="shared" si="28"/>
        <v/>
      </c>
      <c r="C1818" t="str">
        <f>IF(B1818="","",VLOOKUP(B1818,'arf3'!$A$2:$A$801,1,FALSE))</f>
        <v/>
      </c>
    </row>
    <row r="1819" spans="1:3" ht="15" x14ac:dyDescent="0.25">
      <c r="A1819" s="15" t="s">
        <v>4196</v>
      </c>
      <c r="B1819" t="str">
        <f t="shared" si="28"/>
        <v/>
      </c>
      <c r="C1819" t="str">
        <f>IF(B1819="","",VLOOKUP(B1819,'arf3'!$A$2:$A$801,1,FALSE))</f>
        <v/>
      </c>
    </row>
    <row r="1820" spans="1:3" ht="15" x14ac:dyDescent="0.25">
      <c r="A1820" s="15" t="s">
        <v>4197</v>
      </c>
      <c r="B1820" t="str">
        <f t="shared" si="28"/>
        <v>RTTN</v>
      </c>
      <c r="C1820" t="str">
        <f>IF(B1820="","",VLOOKUP(B1820,'arf3'!$A$2:$A$801,1,FALSE))</f>
        <v>RTTN</v>
      </c>
    </row>
    <row r="1821" spans="1:3" ht="15" x14ac:dyDescent="0.25">
      <c r="A1821" s="15" t="s">
        <v>4198</v>
      </c>
      <c r="B1821" t="str">
        <f t="shared" si="28"/>
        <v/>
      </c>
      <c r="C1821" t="str">
        <f>IF(B1821="","",VLOOKUP(B1821,'arf3'!$A$2:$A$801,1,FALSE))</f>
        <v/>
      </c>
    </row>
    <row r="1822" spans="1:3" ht="15" x14ac:dyDescent="0.25">
      <c r="A1822" s="15" t="s">
        <v>4199</v>
      </c>
      <c r="B1822" t="str">
        <f t="shared" si="28"/>
        <v/>
      </c>
      <c r="C1822" t="str">
        <f>IF(B1822="","",VLOOKUP(B1822,'arf3'!$A$2:$A$801,1,FALSE))</f>
        <v/>
      </c>
    </row>
    <row r="1823" spans="1:3" ht="15" x14ac:dyDescent="0.25">
      <c r="A1823" s="15" t="s">
        <v>4200</v>
      </c>
      <c r="B1823" t="str">
        <f t="shared" si="28"/>
        <v>RUBCN</v>
      </c>
      <c r="C1823" t="str">
        <f>IF(B1823="","",VLOOKUP(B1823,'arf3'!$A$2:$A$801,1,FALSE))</f>
        <v>RUBCN</v>
      </c>
    </row>
    <row r="1824" spans="1:3" ht="15" x14ac:dyDescent="0.25">
      <c r="A1824" s="15" t="s">
        <v>4201</v>
      </c>
      <c r="B1824" t="str">
        <f t="shared" si="28"/>
        <v/>
      </c>
      <c r="C1824" t="str">
        <f>IF(B1824="","",VLOOKUP(B1824,'arf3'!$A$2:$A$801,1,FALSE))</f>
        <v/>
      </c>
    </row>
    <row r="1825" spans="1:3" ht="15" x14ac:dyDescent="0.25">
      <c r="A1825" s="15" t="s">
        <v>4202</v>
      </c>
      <c r="B1825" t="str">
        <f t="shared" si="28"/>
        <v/>
      </c>
      <c r="C1825" t="str">
        <f>IF(B1825="","",VLOOKUP(B1825,'arf3'!$A$2:$A$801,1,FALSE))</f>
        <v/>
      </c>
    </row>
    <row r="1826" spans="1:3" ht="15" x14ac:dyDescent="0.25">
      <c r="A1826" s="15" t="s">
        <v>4203</v>
      </c>
      <c r="B1826" t="str">
        <f t="shared" si="28"/>
        <v>SALL1</v>
      </c>
      <c r="C1826" t="str">
        <f>IF(B1826="","",VLOOKUP(B1826,'arf3'!$A$2:$A$801,1,FALSE))</f>
        <v>SALL1</v>
      </c>
    </row>
    <row r="1827" spans="1:3" ht="15" x14ac:dyDescent="0.25">
      <c r="A1827" s="15" t="s">
        <v>4204</v>
      </c>
      <c r="B1827" t="str">
        <f t="shared" si="28"/>
        <v/>
      </c>
      <c r="C1827" t="str">
        <f>IF(B1827="","",VLOOKUP(B1827,'arf3'!$A$2:$A$801,1,FALSE))</f>
        <v/>
      </c>
    </row>
    <row r="1828" spans="1:3" ht="15" x14ac:dyDescent="0.25">
      <c r="A1828" s="15" t="s">
        <v>4205</v>
      </c>
      <c r="B1828" t="str">
        <f t="shared" si="28"/>
        <v/>
      </c>
      <c r="C1828" t="str">
        <f>IF(B1828="","",VLOOKUP(B1828,'arf3'!$A$2:$A$801,1,FALSE))</f>
        <v/>
      </c>
    </row>
    <row r="1829" spans="1:3" ht="15" x14ac:dyDescent="0.25">
      <c r="A1829" s="15" t="s">
        <v>4206</v>
      </c>
      <c r="B1829" t="str">
        <f t="shared" si="28"/>
        <v>SAMHD1</v>
      </c>
      <c r="C1829" t="str">
        <f>IF(B1829="","",VLOOKUP(B1829,'arf3'!$A$2:$A$801,1,FALSE))</f>
        <v>SAMHD1</v>
      </c>
    </row>
    <row r="1830" spans="1:3" ht="15" x14ac:dyDescent="0.25">
      <c r="A1830" s="15" t="s">
        <v>4207</v>
      </c>
      <c r="B1830" t="str">
        <f t="shared" si="28"/>
        <v/>
      </c>
      <c r="C1830" t="str">
        <f>IF(B1830="","",VLOOKUP(B1830,'arf3'!$A$2:$A$801,1,FALSE))</f>
        <v/>
      </c>
    </row>
    <row r="1831" spans="1:3" ht="15" x14ac:dyDescent="0.25">
      <c r="A1831" s="15" t="s">
        <v>4208</v>
      </c>
      <c r="B1831" t="str">
        <f t="shared" si="28"/>
        <v/>
      </c>
      <c r="C1831" t="str">
        <f>IF(B1831="","",VLOOKUP(B1831,'arf3'!$A$2:$A$801,1,FALSE))</f>
        <v/>
      </c>
    </row>
    <row r="1832" spans="1:3" ht="15" x14ac:dyDescent="0.25">
      <c r="A1832" s="15" t="s">
        <v>4209</v>
      </c>
      <c r="B1832" t="str">
        <f t="shared" si="28"/>
        <v>SATB2</v>
      </c>
      <c r="C1832" t="str">
        <f>IF(B1832="","",VLOOKUP(B1832,'arf3'!$A$2:$A$801,1,FALSE))</f>
        <v>SATB2</v>
      </c>
    </row>
    <row r="1833" spans="1:3" ht="15" x14ac:dyDescent="0.25">
      <c r="A1833" s="15" t="s">
        <v>4210</v>
      </c>
      <c r="B1833" t="str">
        <f t="shared" si="28"/>
        <v/>
      </c>
      <c r="C1833" t="str">
        <f>IF(B1833="","",VLOOKUP(B1833,'arf3'!$A$2:$A$801,1,FALSE))</f>
        <v/>
      </c>
    </row>
    <row r="1834" spans="1:3" ht="15" x14ac:dyDescent="0.25">
      <c r="A1834" s="15" t="s">
        <v>4211</v>
      </c>
      <c r="B1834" t="str">
        <f t="shared" si="28"/>
        <v/>
      </c>
      <c r="C1834" t="str">
        <f>IF(B1834="","",VLOOKUP(B1834,'arf3'!$A$2:$A$801,1,FALSE))</f>
        <v/>
      </c>
    </row>
    <row r="1835" spans="1:3" ht="15" x14ac:dyDescent="0.25">
      <c r="A1835" s="15" t="s">
        <v>4212</v>
      </c>
      <c r="B1835" t="str">
        <f t="shared" si="28"/>
        <v>SC5D</v>
      </c>
      <c r="C1835" t="str">
        <f>IF(B1835="","",VLOOKUP(B1835,'arf3'!$A$2:$A$801,1,FALSE))</f>
        <v>SC5D</v>
      </c>
    </row>
    <row r="1836" spans="1:3" ht="15" x14ac:dyDescent="0.25">
      <c r="A1836" s="15" t="s">
        <v>4213</v>
      </c>
      <c r="B1836" t="str">
        <f t="shared" si="28"/>
        <v/>
      </c>
      <c r="C1836" t="str">
        <f>IF(B1836="","",VLOOKUP(B1836,'arf3'!$A$2:$A$801,1,FALSE))</f>
        <v/>
      </c>
    </row>
    <row r="1837" spans="1:3" ht="15" x14ac:dyDescent="0.25">
      <c r="A1837" s="15" t="s">
        <v>4214</v>
      </c>
      <c r="B1837" t="str">
        <f t="shared" si="28"/>
        <v/>
      </c>
      <c r="C1837" t="str">
        <f>IF(B1837="","",VLOOKUP(B1837,'arf3'!$A$2:$A$801,1,FALSE))</f>
        <v/>
      </c>
    </row>
    <row r="1838" spans="1:3" ht="15" x14ac:dyDescent="0.25">
      <c r="A1838" s="15" t="s">
        <v>4215</v>
      </c>
      <c r="B1838" t="str">
        <f t="shared" si="28"/>
        <v>SCN1A</v>
      </c>
      <c r="C1838" t="str">
        <f>IF(B1838="","",VLOOKUP(B1838,'arf3'!$A$2:$A$801,1,FALSE))</f>
        <v>SCN1A</v>
      </c>
    </row>
    <row r="1839" spans="1:3" ht="15" x14ac:dyDescent="0.25">
      <c r="A1839" s="15" t="s">
        <v>4216</v>
      </c>
      <c r="B1839" t="str">
        <f t="shared" si="28"/>
        <v/>
      </c>
      <c r="C1839" t="str">
        <f>IF(B1839="","",VLOOKUP(B1839,'arf3'!$A$2:$A$801,1,FALSE))</f>
        <v/>
      </c>
    </row>
    <row r="1840" spans="1:3" ht="15" x14ac:dyDescent="0.25">
      <c r="A1840" s="15" t="s">
        <v>4217</v>
      </c>
      <c r="B1840" t="str">
        <f t="shared" si="28"/>
        <v/>
      </c>
      <c r="C1840" t="str">
        <f>IF(B1840="","",VLOOKUP(B1840,'arf3'!$A$2:$A$801,1,FALSE))</f>
        <v/>
      </c>
    </row>
    <row r="1841" spans="1:3" ht="15" x14ac:dyDescent="0.25">
      <c r="A1841" s="15" t="s">
        <v>4218</v>
      </c>
      <c r="B1841" t="str">
        <f t="shared" si="28"/>
        <v>SCN2A</v>
      </c>
      <c r="C1841" t="str">
        <f>IF(B1841="","",VLOOKUP(B1841,'arf3'!$A$2:$A$801,1,FALSE))</f>
        <v>SCN2A</v>
      </c>
    </row>
    <row r="1842" spans="1:3" ht="15" x14ac:dyDescent="0.25">
      <c r="A1842" s="15" t="s">
        <v>4219</v>
      </c>
      <c r="B1842" t="str">
        <f t="shared" si="28"/>
        <v/>
      </c>
      <c r="C1842" t="str">
        <f>IF(B1842="","",VLOOKUP(B1842,'arf3'!$A$2:$A$801,1,FALSE))</f>
        <v/>
      </c>
    </row>
    <row r="1843" spans="1:3" ht="15" x14ac:dyDescent="0.25">
      <c r="A1843" s="15" t="s">
        <v>4220</v>
      </c>
      <c r="B1843" t="str">
        <f t="shared" si="28"/>
        <v/>
      </c>
      <c r="C1843" t="str">
        <f>IF(B1843="","",VLOOKUP(B1843,'arf3'!$A$2:$A$801,1,FALSE))</f>
        <v/>
      </c>
    </row>
    <row r="1844" spans="1:3" ht="15" x14ac:dyDescent="0.25">
      <c r="A1844" s="15" t="s">
        <v>4221</v>
      </c>
      <c r="B1844" t="str">
        <f t="shared" si="28"/>
        <v>SCN8A</v>
      </c>
      <c r="C1844" t="str">
        <f>IF(B1844="","",VLOOKUP(B1844,'arf3'!$A$2:$A$801,1,FALSE))</f>
        <v>SCN8A</v>
      </c>
    </row>
    <row r="1845" spans="1:3" ht="15" x14ac:dyDescent="0.25">
      <c r="A1845" s="15" t="s">
        <v>4222</v>
      </c>
      <c r="B1845" t="str">
        <f t="shared" si="28"/>
        <v/>
      </c>
      <c r="C1845" t="str">
        <f>IF(B1845="","",VLOOKUP(B1845,'arf3'!$A$2:$A$801,1,FALSE))</f>
        <v/>
      </c>
    </row>
    <row r="1846" spans="1:3" ht="15" x14ac:dyDescent="0.25">
      <c r="A1846" s="15" t="s">
        <v>4223</v>
      </c>
      <c r="B1846" t="str">
        <f t="shared" si="28"/>
        <v/>
      </c>
      <c r="C1846" t="str">
        <f>IF(B1846="","",VLOOKUP(B1846,'arf3'!$A$2:$A$801,1,FALSE))</f>
        <v/>
      </c>
    </row>
    <row r="1847" spans="1:3" ht="15" x14ac:dyDescent="0.25">
      <c r="A1847" s="15" t="s">
        <v>4224</v>
      </c>
      <c r="B1847" t="str">
        <f t="shared" si="28"/>
        <v>SCO2</v>
      </c>
      <c r="C1847" t="str">
        <f>IF(B1847="","",VLOOKUP(B1847,'arf3'!$A$2:$A$801,1,FALSE))</f>
        <v>SCO2</v>
      </c>
    </row>
    <row r="1848" spans="1:3" ht="15" x14ac:dyDescent="0.25">
      <c r="A1848" s="15" t="s">
        <v>4225</v>
      </c>
      <c r="B1848" t="str">
        <f t="shared" si="28"/>
        <v/>
      </c>
      <c r="C1848" t="str">
        <f>IF(B1848="","",VLOOKUP(B1848,'arf3'!$A$2:$A$801,1,FALSE))</f>
        <v/>
      </c>
    </row>
    <row r="1849" spans="1:3" ht="15" x14ac:dyDescent="0.25">
      <c r="A1849" s="15" t="s">
        <v>4226</v>
      </c>
      <c r="B1849" t="str">
        <f t="shared" si="28"/>
        <v/>
      </c>
      <c r="C1849" t="str">
        <f>IF(B1849="","",VLOOKUP(B1849,'arf3'!$A$2:$A$801,1,FALSE))</f>
        <v/>
      </c>
    </row>
    <row r="1850" spans="1:3" ht="15" x14ac:dyDescent="0.25">
      <c r="A1850" s="15" t="s">
        <v>4227</v>
      </c>
      <c r="B1850" t="str">
        <f t="shared" si="28"/>
        <v>SDHA</v>
      </c>
      <c r="C1850" t="str">
        <f>IF(B1850="","",VLOOKUP(B1850,'arf3'!$A$2:$A$801,1,FALSE))</f>
        <v>SDHA</v>
      </c>
    </row>
    <row r="1851" spans="1:3" ht="15" x14ac:dyDescent="0.25">
      <c r="A1851" s="15" t="s">
        <v>4228</v>
      </c>
      <c r="B1851" t="str">
        <f t="shared" si="28"/>
        <v/>
      </c>
      <c r="C1851" t="str">
        <f>IF(B1851="","",VLOOKUP(B1851,'arf3'!$A$2:$A$801,1,FALSE))</f>
        <v/>
      </c>
    </row>
    <row r="1852" spans="1:3" ht="15" x14ac:dyDescent="0.25">
      <c r="A1852" s="15" t="s">
        <v>4229</v>
      </c>
      <c r="B1852" t="str">
        <f t="shared" si="28"/>
        <v/>
      </c>
      <c r="C1852" t="str">
        <f>IF(B1852="","",VLOOKUP(B1852,'arf3'!$A$2:$A$801,1,FALSE))</f>
        <v/>
      </c>
    </row>
    <row r="1853" spans="1:3" ht="15" x14ac:dyDescent="0.25">
      <c r="A1853" s="15" t="s">
        <v>4230</v>
      </c>
      <c r="B1853" t="str">
        <f t="shared" si="28"/>
        <v>SEPSECS</v>
      </c>
      <c r="C1853" t="str">
        <f>IF(B1853="","",VLOOKUP(B1853,'arf3'!$A$2:$A$801,1,FALSE))</f>
        <v>SEPSECS</v>
      </c>
    </row>
    <row r="1854" spans="1:3" ht="15" x14ac:dyDescent="0.25">
      <c r="A1854" s="15" t="s">
        <v>4231</v>
      </c>
      <c r="B1854" t="str">
        <f t="shared" si="28"/>
        <v/>
      </c>
      <c r="C1854" t="str">
        <f>IF(B1854="","",VLOOKUP(B1854,'arf3'!$A$2:$A$801,1,FALSE))</f>
        <v/>
      </c>
    </row>
    <row r="1855" spans="1:3" ht="15" x14ac:dyDescent="0.25">
      <c r="A1855" s="15" t="s">
        <v>4232</v>
      </c>
      <c r="B1855" t="str">
        <f t="shared" si="28"/>
        <v/>
      </c>
      <c r="C1855" t="str">
        <f>IF(B1855="","",VLOOKUP(B1855,'arf3'!$A$2:$A$801,1,FALSE))</f>
        <v/>
      </c>
    </row>
    <row r="1856" spans="1:3" ht="15" x14ac:dyDescent="0.25">
      <c r="A1856" s="15" t="s">
        <v>4233</v>
      </c>
      <c r="B1856" t="str">
        <f t="shared" si="28"/>
        <v>SERAC1</v>
      </c>
      <c r="C1856" t="str">
        <f>IF(B1856="","",VLOOKUP(B1856,'arf3'!$A$2:$A$801,1,FALSE))</f>
        <v>SERAC1</v>
      </c>
    </row>
    <row r="1857" spans="1:3" ht="15" x14ac:dyDescent="0.25">
      <c r="A1857" s="15" t="s">
        <v>4234</v>
      </c>
      <c r="B1857" t="str">
        <f t="shared" si="28"/>
        <v/>
      </c>
      <c r="C1857" t="str">
        <f>IF(B1857="","",VLOOKUP(B1857,'arf3'!$A$2:$A$801,1,FALSE))</f>
        <v/>
      </c>
    </row>
    <row r="1858" spans="1:3" ht="15" x14ac:dyDescent="0.25">
      <c r="A1858" s="15" t="s">
        <v>4235</v>
      </c>
      <c r="B1858" t="str">
        <f t="shared" ref="B1858:B1921" si="29">IF(RIGHT(A1858,1)="a",LEFT(A1858,LEN(A1858)-6),"")</f>
        <v/>
      </c>
      <c r="C1858" t="str">
        <f>IF(B1858="","",VLOOKUP(B1858,'arf3'!$A$2:$A$801,1,FALSE))</f>
        <v/>
      </c>
    </row>
    <row r="1859" spans="1:3" ht="15" x14ac:dyDescent="0.25">
      <c r="A1859" s="15" t="s">
        <v>4236</v>
      </c>
      <c r="B1859" t="str">
        <f t="shared" si="29"/>
        <v>SETBP1</v>
      </c>
      <c r="C1859" t="str">
        <f>IF(B1859="","",VLOOKUP(B1859,'arf3'!$A$2:$A$801,1,FALSE))</f>
        <v>SETBP1</v>
      </c>
    </row>
    <row r="1860" spans="1:3" ht="15" x14ac:dyDescent="0.25">
      <c r="A1860" s="15" t="s">
        <v>4237</v>
      </c>
      <c r="B1860" t="str">
        <f t="shared" si="29"/>
        <v/>
      </c>
      <c r="C1860" t="str">
        <f>IF(B1860="","",VLOOKUP(B1860,'arf3'!$A$2:$A$801,1,FALSE))</f>
        <v/>
      </c>
    </row>
    <row r="1861" spans="1:3" ht="15" x14ac:dyDescent="0.25">
      <c r="A1861" s="15" t="s">
        <v>4238</v>
      </c>
      <c r="B1861" t="str">
        <f t="shared" si="29"/>
        <v/>
      </c>
      <c r="C1861" t="str">
        <f>IF(B1861="","",VLOOKUP(B1861,'arf3'!$A$2:$A$801,1,FALSE))</f>
        <v/>
      </c>
    </row>
    <row r="1862" spans="1:3" ht="15" x14ac:dyDescent="0.25">
      <c r="A1862" s="15" t="s">
        <v>4239</v>
      </c>
      <c r="B1862" t="str">
        <f t="shared" si="29"/>
        <v>SETD2</v>
      </c>
      <c r="C1862" t="str">
        <f>IF(B1862="","",VLOOKUP(B1862,'arf3'!$A$2:$A$801,1,FALSE))</f>
        <v>SETD2</v>
      </c>
    </row>
    <row r="1863" spans="1:3" ht="15" x14ac:dyDescent="0.25">
      <c r="A1863" s="15" t="s">
        <v>4240</v>
      </c>
      <c r="B1863" t="str">
        <f t="shared" si="29"/>
        <v/>
      </c>
      <c r="C1863" t="str">
        <f>IF(B1863="","",VLOOKUP(B1863,'arf3'!$A$2:$A$801,1,FALSE))</f>
        <v/>
      </c>
    </row>
    <row r="1864" spans="1:3" ht="15" x14ac:dyDescent="0.25">
      <c r="A1864" s="15" t="s">
        <v>4241</v>
      </c>
      <c r="B1864" t="str">
        <f t="shared" si="29"/>
        <v/>
      </c>
      <c r="C1864" t="str">
        <f>IF(B1864="","",VLOOKUP(B1864,'arf3'!$A$2:$A$801,1,FALSE))</f>
        <v/>
      </c>
    </row>
    <row r="1865" spans="1:3" ht="15" x14ac:dyDescent="0.25">
      <c r="A1865" s="15" t="s">
        <v>4242</v>
      </c>
      <c r="B1865" t="str">
        <f t="shared" si="29"/>
        <v>SETD5</v>
      </c>
      <c r="C1865" t="str">
        <f>IF(B1865="","",VLOOKUP(B1865,'arf3'!$A$2:$A$801,1,FALSE))</f>
        <v>SETD5</v>
      </c>
    </row>
    <row r="1866" spans="1:3" ht="15" x14ac:dyDescent="0.25">
      <c r="A1866" s="15" t="s">
        <v>4243</v>
      </c>
      <c r="B1866" t="str">
        <f t="shared" si="29"/>
        <v/>
      </c>
      <c r="C1866" t="str">
        <f>IF(B1866="","",VLOOKUP(B1866,'arf3'!$A$2:$A$801,1,FALSE))</f>
        <v/>
      </c>
    </row>
    <row r="1867" spans="1:3" ht="15" x14ac:dyDescent="0.25">
      <c r="A1867" s="15" t="s">
        <v>4244</v>
      </c>
      <c r="B1867" t="str">
        <f t="shared" si="29"/>
        <v/>
      </c>
      <c r="C1867" t="str">
        <f>IF(B1867="","",VLOOKUP(B1867,'arf3'!$A$2:$A$801,1,FALSE))</f>
        <v/>
      </c>
    </row>
    <row r="1868" spans="1:3" ht="15" x14ac:dyDescent="0.25">
      <c r="A1868" s="15" t="s">
        <v>4245</v>
      </c>
      <c r="B1868" t="str">
        <f t="shared" si="29"/>
        <v>SF1</v>
      </c>
      <c r="C1868" t="str">
        <f>IF(B1868="","",VLOOKUP(B1868,'arf3'!$A$2:$A$801,1,FALSE))</f>
        <v>SF1</v>
      </c>
    </row>
    <row r="1869" spans="1:3" ht="15" x14ac:dyDescent="0.25">
      <c r="A1869" s="15" t="s">
        <v>4246</v>
      </c>
      <c r="B1869" t="str">
        <f t="shared" si="29"/>
        <v/>
      </c>
      <c r="C1869" t="str">
        <f>IF(B1869="","",VLOOKUP(B1869,'arf3'!$A$2:$A$801,1,FALSE))</f>
        <v/>
      </c>
    </row>
    <row r="1870" spans="1:3" ht="15" x14ac:dyDescent="0.25">
      <c r="A1870" s="15" t="s">
        <v>4247</v>
      </c>
      <c r="B1870" t="str">
        <f t="shared" si="29"/>
        <v/>
      </c>
      <c r="C1870" t="str">
        <f>IF(B1870="","",VLOOKUP(B1870,'arf3'!$A$2:$A$801,1,FALSE))</f>
        <v/>
      </c>
    </row>
    <row r="1871" spans="1:3" ht="15" x14ac:dyDescent="0.25">
      <c r="A1871" s="15" t="s">
        <v>4248</v>
      </c>
      <c r="B1871" t="str">
        <f t="shared" si="29"/>
        <v>SGSH</v>
      </c>
      <c r="C1871" t="str">
        <f>IF(B1871="","",VLOOKUP(B1871,'arf3'!$A$2:$A$801,1,FALSE))</f>
        <v>SGSH</v>
      </c>
    </row>
    <row r="1872" spans="1:3" ht="15" x14ac:dyDescent="0.25">
      <c r="A1872" s="15" t="s">
        <v>4249</v>
      </c>
      <c r="B1872" t="str">
        <f t="shared" si="29"/>
        <v/>
      </c>
      <c r="C1872" t="str">
        <f>IF(B1872="","",VLOOKUP(B1872,'arf3'!$A$2:$A$801,1,FALSE))</f>
        <v/>
      </c>
    </row>
    <row r="1873" spans="1:3" ht="15" x14ac:dyDescent="0.25">
      <c r="A1873" s="15" t="s">
        <v>4250</v>
      </c>
      <c r="B1873" t="str">
        <f t="shared" si="29"/>
        <v/>
      </c>
      <c r="C1873" t="str">
        <f>IF(B1873="","",VLOOKUP(B1873,'arf3'!$A$2:$A$801,1,FALSE))</f>
        <v/>
      </c>
    </row>
    <row r="1874" spans="1:3" ht="15" x14ac:dyDescent="0.25">
      <c r="A1874" s="15" t="s">
        <v>4251</v>
      </c>
      <c r="B1874" t="str">
        <f t="shared" si="29"/>
        <v>SHANK2</v>
      </c>
      <c r="C1874" t="str">
        <f>IF(B1874="","",VLOOKUP(B1874,'arf3'!$A$2:$A$801,1,FALSE))</f>
        <v>SHANK2</v>
      </c>
    </row>
    <row r="1875" spans="1:3" ht="15" x14ac:dyDescent="0.25">
      <c r="A1875" s="15" t="s">
        <v>4252</v>
      </c>
      <c r="B1875" t="str">
        <f t="shared" si="29"/>
        <v/>
      </c>
      <c r="C1875" t="str">
        <f>IF(B1875="","",VLOOKUP(B1875,'arf3'!$A$2:$A$801,1,FALSE))</f>
        <v/>
      </c>
    </row>
    <row r="1876" spans="1:3" ht="15" x14ac:dyDescent="0.25">
      <c r="A1876" s="15" t="s">
        <v>4253</v>
      </c>
      <c r="B1876" t="str">
        <f t="shared" si="29"/>
        <v/>
      </c>
      <c r="C1876" t="str">
        <f>IF(B1876="","",VLOOKUP(B1876,'arf3'!$A$2:$A$801,1,FALSE))</f>
        <v/>
      </c>
    </row>
    <row r="1877" spans="1:3" ht="15" x14ac:dyDescent="0.25">
      <c r="A1877" s="15" t="s">
        <v>4254</v>
      </c>
      <c r="B1877" t="str">
        <f t="shared" si="29"/>
        <v>SHANK3</v>
      </c>
      <c r="C1877" t="str">
        <f>IF(B1877="","",VLOOKUP(B1877,'arf3'!$A$2:$A$801,1,FALSE))</f>
        <v>SHANK3</v>
      </c>
    </row>
    <row r="1878" spans="1:3" ht="15" x14ac:dyDescent="0.25">
      <c r="A1878" s="15" t="s">
        <v>4255</v>
      </c>
      <c r="B1878" t="str">
        <f t="shared" si="29"/>
        <v/>
      </c>
      <c r="C1878" t="str">
        <f>IF(B1878="","",VLOOKUP(B1878,'arf3'!$A$2:$A$801,1,FALSE))</f>
        <v/>
      </c>
    </row>
    <row r="1879" spans="1:3" ht="15" x14ac:dyDescent="0.25">
      <c r="A1879" s="15" t="s">
        <v>4256</v>
      </c>
      <c r="B1879" t="str">
        <f t="shared" si="29"/>
        <v/>
      </c>
      <c r="C1879" t="str">
        <f>IF(B1879="","",VLOOKUP(B1879,'arf3'!$A$2:$A$801,1,FALSE))</f>
        <v/>
      </c>
    </row>
    <row r="1880" spans="1:3" ht="15" x14ac:dyDescent="0.25">
      <c r="A1880" s="15" t="s">
        <v>4257</v>
      </c>
      <c r="B1880" t="str">
        <f t="shared" si="29"/>
        <v>SHH</v>
      </c>
      <c r="C1880" t="str">
        <f>IF(B1880="","",VLOOKUP(B1880,'arf3'!$A$2:$A$801,1,FALSE))</f>
        <v>SHH</v>
      </c>
    </row>
    <row r="1881" spans="1:3" ht="15" x14ac:dyDescent="0.25">
      <c r="A1881" s="15" t="s">
        <v>4258</v>
      </c>
      <c r="B1881" t="str">
        <f t="shared" si="29"/>
        <v/>
      </c>
      <c r="C1881" t="str">
        <f>IF(B1881="","",VLOOKUP(B1881,'arf3'!$A$2:$A$801,1,FALSE))</f>
        <v/>
      </c>
    </row>
    <row r="1882" spans="1:3" ht="15" x14ac:dyDescent="0.25">
      <c r="A1882" s="15" t="s">
        <v>4259</v>
      </c>
      <c r="B1882" t="str">
        <f t="shared" si="29"/>
        <v/>
      </c>
      <c r="C1882" t="str">
        <f>IF(B1882="","",VLOOKUP(B1882,'arf3'!$A$2:$A$801,1,FALSE))</f>
        <v/>
      </c>
    </row>
    <row r="1883" spans="1:3" ht="15" x14ac:dyDescent="0.25">
      <c r="A1883" s="15" t="s">
        <v>4260</v>
      </c>
      <c r="B1883" t="str">
        <f t="shared" si="29"/>
        <v>SHOC2</v>
      </c>
      <c r="C1883" t="str">
        <f>IF(B1883="","",VLOOKUP(B1883,'arf3'!$A$2:$A$801,1,FALSE))</f>
        <v>SHOC2</v>
      </c>
    </row>
    <row r="1884" spans="1:3" ht="15" x14ac:dyDescent="0.25">
      <c r="A1884" s="15" t="s">
        <v>4261</v>
      </c>
      <c r="B1884" t="str">
        <f t="shared" si="29"/>
        <v/>
      </c>
      <c r="C1884" t="str">
        <f>IF(B1884="","",VLOOKUP(B1884,'arf3'!$A$2:$A$801,1,FALSE))</f>
        <v/>
      </c>
    </row>
    <row r="1885" spans="1:3" ht="15" x14ac:dyDescent="0.25">
      <c r="A1885" s="15" t="s">
        <v>4262</v>
      </c>
      <c r="B1885" t="str">
        <f t="shared" si="29"/>
        <v/>
      </c>
      <c r="C1885" t="str">
        <f>IF(B1885="","",VLOOKUP(B1885,'arf3'!$A$2:$A$801,1,FALSE))</f>
        <v/>
      </c>
    </row>
    <row r="1886" spans="1:3" ht="15" x14ac:dyDescent="0.25">
      <c r="A1886" s="15" t="s">
        <v>4263</v>
      </c>
      <c r="B1886" t="str">
        <f t="shared" si="29"/>
        <v>SHROOM4</v>
      </c>
      <c r="C1886" t="str">
        <f>IF(B1886="","",VLOOKUP(B1886,'arf3'!$A$2:$A$801,1,FALSE))</f>
        <v>SHROOM4</v>
      </c>
    </row>
    <row r="1887" spans="1:3" ht="15" x14ac:dyDescent="0.25">
      <c r="A1887" s="15" t="s">
        <v>4264</v>
      </c>
      <c r="B1887" t="str">
        <f t="shared" si="29"/>
        <v/>
      </c>
      <c r="C1887" t="str">
        <f>IF(B1887="","",VLOOKUP(B1887,'arf3'!$A$2:$A$801,1,FALSE))</f>
        <v/>
      </c>
    </row>
    <row r="1888" spans="1:3" ht="15" x14ac:dyDescent="0.25">
      <c r="A1888" s="15" t="s">
        <v>4265</v>
      </c>
      <c r="B1888" t="str">
        <f t="shared" si="29"/>
        <v/>
      </c>
      <c r="C1888" t="str">
        <f>IF(B1888="","",VLOOKUP(B1888,'arf3'!$A$2:$A$801,1,FALSE))</f>
        <v/>
      </c>
    </row>
    <row r="1889" spans="1:3" ht="15" x14ac:dyDescent="0.25">
      <c r="A1889" s="15" t="s">
        <v>4266</v>
      </c>
      <c r="B1889" t="str">
        <f t="shared" si="29"/>
        <v>SIL1</v>
      </c>
      <c r="C1889" t="str">
        <f>IF(B1889="","",VLOOKUP(B1889,'arf3'!$A$2:$A$801,1,FALSE))</f>
        <v>SIL1</v>
      </c>
    </row>
    <row r="1890" spans="1:3" ht="15" x14ac:dyDescent="0.25">
      <c r="A1890" s="15" t="s">
        <v>4267</v>
      </c>
      <c r="B1890" t="str">
        <f t="shared" si="29"/>
        <v/>
      </c>
      <c r="C1890" t="str">
        <f>IF(B1890="","",VLOOKUP(B1890,'arf3'!$A$2:$A$801,1,FALSE))</f>
        <v/>
      </c>
    </row>
    <row r="1891" spans="1:3" ht="15" x14ac:dyDescent="0.25">
      <c r="A1891" s="15" t="s">
        <v>4268</v>
      </c>
      <c r="B1891" t="str">
        <f t="shared" si="29"/>
        <v/>
      </c>
      <c r="C1891" t="str">
        <f>IF(B1891="","",VLOOKUP(B1891,'arf3'!$A$2:$A$801,1,FALSE))</f>
        <v/>
      </c>
    </row>
    <row r="1892" spans="1:3" ht="15" x14ac:dyDescent="0.25">
      <c r="A1892" s="15" t="s">
        <v>4269</v>
      </c>
      <c r="B1892" t="str">
        <f t="shared" si="29"/>
        <v>SIN3A</v>
      </c>
      <c r="C1892" t="str">
        <f>IF(B1892="","",VLOOKUP(B1892,'arf3'!$A$2:$A$801,1,FALSE))</f>
        <v>SIN3A</v>
      </c>
    </row>
    <row r="1893" spans="1:3" ht="15" x14ac:dyDescent="0.25">
      <c r="A1893" s="15" t="s">
        <v>4270</v>
      </c>
      <c r="B1893" t="str">
        <f t="shared" si="29"/>
        <v/>
      </c>
      <c r="C1893" t="str">
        <f>IF(B1893="","",VLOOKUP(B1893,'arf3'!$A$2:$A$801,1,FALSE))</f>
        <v/>
      </c>
    </row>
    <row r="1894" spans="1:3" ht="15" x14ac:dyDescent="0.25">
      <c r="A1894" s="15" t="s">
        <v>4271</v>
      </c>
      <c r="B1894" t="str">
        <f t="shared" si="29"/>
        <v/>
      </c>
      <c r="C1894" t="str">
        <f>IF(B1894="","",VLOOKUP(B1894,'arf3'!$A$2:$A$801,1,FALSE))</f>
        <v/>
      </c>
    </row>
    <row r="1895" spans="1:3" ht="15" x14ac:dyDescent="0.25">
      <c r="A1895" s="15" t="s">
        <v>4272</v>
      </c>
      <c r="B1895" t="str">
        <f t="shared" si="29"/>
        <v>SIX3</v>
      </c>
      <c r="C1895" t="str">
        <f>IF(B1895="","",VLOOKUP(B1895,'arf3'!$A$2:$A$801,1,FALSE))</f>
        <v>SIX3</v>
      </c>
    </row>
    <row r="1896" spans="1:3" ht="15" x14ac:dyDescent="0.25">
      <c r="A1896" s="15" t="s">
        <v>4273</v>
      </c>
      <c r="B1896" t="str">
        <f t="shared" si="29"/>
        <v/>
      </c>
      <c r="C1896" t="str">
        <f>IF(B1896="","",VLOOKUP(B1896,'arf3'!$A$2:$A$801,1,FALSE))</f>
        <v/>
      </c>
    </row>
    <row r="1897" spans="1:3" ht="15" x14ac:dyDescent="0.25">
      <c r="A1897" s="15" t="s">
        <v>4274</v>
      </c>
      <c r="B1897" t="str">
        <f t="shared" si="29"/>
        <v/>
      </c>
      <c r="C1897" t="str">
        <f>IF(B1897="","",VLOOKUP(B1897,'arf3'!$A$2:$A$801,1,FALSE))</f>
        <v/>
      </c>
    </row>
    <row r="1898" spans="1:3" ht="15" x14ac:dyDescent="0.25">
      <c r="A1898" s="15" t="s">
        <v>4275</v>
      </c>
      <c r="B1898" t="str">
        <f t="shared" si="29"/>
        <v>SKI</v>
      </c>
      <c r="C1898" t="str">
        <f>IF(B1898="","",VLOOKUP(B1898,'arf3'!$A$2:$A$801,1,FALSE))</f>
        <v>SKI</v>
      </c>
    </row>
    <row r="1899" spans="1:3" ht="15" x14ac:dyDescent="0.25">
      <c r="A1899" s="15" t="s">
        <v>4276</v>
      </c>
      <c r="B1899" t="str">
        <f t="shared" si="29"/>
        <v/>
      </c>
      <c r="C1899" t="str">
        <f>IF(B1899="","",VLOOKUP(B1899,'arf3'!$A$2:$A$801,1,FALSE))</f>
        <v/>
      </c>
    </row>
    <row r="1900" spans="1:3" ht="15" x14ac:dyDescent="0.25">
      <c r="A1900" s="15" t="s">
        <v>4277</v>
      </c>
      <c r="B1900" t="str">
        <f t="shared" si="29"/>
        <v/>
      </c>
      <c r="C1900" t="str">
        <f>IF(B1900="","",VLOOKUP(B1900,'arf3'!$A$2:$A$801,1,FALSE))</f>
        <v/>
      </c>
    </row>
    <row r="1901" spans="1:3" ht="15" x14ac:dyDescent="0.25">
      <c r="A1901" s="15" t="s">
        <v>4278</v>
      </c>
      <c r="B1901" t="str">
        <f t="shared" si="29"/>
        <v>SLC12A6</v>
      </c>
      <c r="C1901" t="str">
        <f>IF(B1901="","",VLOOKUP(B1901,'arf3'!$A$2:$A$801,1,FALSE))</f>
        <v>SLC12A6</v>
      </c>
    </row>
    <row r="1902" spans="1:3" ht="15" x14ac:dyDescent="0.25">
      <c r="A1902" s="15" t="s">
        <v>4279</v>
      </c>
      <c r="B1902" t="str">
        <f t="shared" si="29"/>
        <v/>
      </c>
      <c r="C1902" t="str">
        <f>IF(B1902="","",VLOOKUP(B1902,'arf3'!$A$2:$A$801,1,FALSE))</f>
        <v/>
      </c>
    </row>
    <row r="1903" spans="1:3" ht="15" x14ac:dyDescent="0.25">
      <c r="A1903" s="15" t="s">
        <v>4280</v>
      </c>
      <c r="B1903" t="str">
        <f t="shared" si="29"/>
        <v/>
      </c>
      <c r="C1903" t="str">
        <f>IF(B1903="","",VLOOKUP(B1903,'arf3'!$A$2:$A$801,1,FALSE))</f>
        <v/>
      </c>
    </row>
    <row r="1904" spans="1:3" ht="15" x14ac:dyDescent="0.25">
      <c r="A1904" s="15" t="s">
        <v>4281</v>
      </c>
      <c r="B1904" t="str">
        <f t="shared" si="29"/>
        <v>SLC16A2</v>
      </c>
      <c r="C1904" t="str">
        <f>IF(B1904="","",VLOOKUP(B1904,'arf3'!$A$2:$A$801,1,FALSE))</f>
        <v>SLC16A2</v>
      </c>
    </row>
    <row r="1905" spans="1:3" ht="15" x14ac:dyDescent="0.25">
      <c r="A1905" s="15" t="s">
        <v>4282</v>
      </c>
      <c r="B1905" t="str">
        <f t="shared" si="29"/>
        <v/>
      </c>
      <c r="C1905" t="str">
        <f>IF(B1905="","",VLOOKUP(B1905,'arf3'!$A$2:$A$801,1,FALSE))</f>
        <v/>
      </c>
    </row>
    <row r="1906" spans="1:3" ht="15" x14ac:dyDescent="0.25">
      <c r="A1906" s="15" t="s">
        <v>4283</v>
      </c>
      <c r="B1906" t="str">
        <f t="shared" si="29"/>
        <v/>
      </c>
      <c r="C1906" t="str">
        <f>IF(B1906="","",VLOOKUP(B1906,'arf3'!$A$2:$A$801,1,FALSE))</f>
        <v/>
      </c>
    </row>
    <row r="1907" spans="1:3" ht="15" x14ac:dyDescent="0.25">
      <c r="A1907" s="15" t="s">
        <v>4284</v>
      </c>
      <c r="B1907" t="str">
        <f t="shared" si="29"/>
        <v>SLC17A5</v>
      </c>
      <c r="C1907" t="str">
        <f>IF(B1907="","",VLOOKUP(B1907,'arf3'!$A$2:$A$801,1,FALSE))</f>
        <v>SLC17A5</v>
      </c>
    </row>
    <row r="1908" spans="1:3" ht="15" x14ac:dyDescent="0.25">
      <c r="A1908" s="15" t="s">
        <v>4285</v>
      </c>
      <c r="B1908" t="str">
        <f t="shared" si="29"/>
        <v/>
      </c>
      <c r="C1908" t="str">
        <f>IF(B1908="","",VLOOKUP(B1908,'arf3'!$A$2:$A$801,1,FALSE))</f>
        <v/>
      </c>
    </row>
    <row r="1909" spans="1:3" ht="15" x14ac:dyDescent="0.25">
      <c r="A1909" s="15" t="s">
        <v>4286</v>
      </c>
      <c r="B1909" t="str">
        <f t="shared" si="29"/>
        <v/>
      </c>
      <c r="C1909" t="str">
        <f>IF(B1909="","",VLOOKUP(B1909,'arf3'!$A$2:$A$801,1,FALSE))</f>
        <v/>
      </c>
    </row>
    <row r="1910" spans="1:3" ht="15" x14ac:dyDescent="0.25">
      <c r="A1910" s="15" t="s">
        <v>4287</v>
      </c>
      <c r="B1910" t="str">
        <f t="shared" si="29"/>
        <v>SLC19A3</v>
      </c>
      <c r="C1910" t="str">
        <f>IF(B1910="","",VLOOKUP(B1910,'arf3'!$A$2:$A$801,1,FALSE))</f>
        <v>SLC19A3</v>
      </c>
    </row>
    <row r="1911" spans="1:3" ht="15" x14ac:dyDescent="0.25">
      <c r="A1911" s="15" t="s">
        <v>4288</v>
      </c>
      <c r="B1911" t="str">
        <f t="shared" si="29"/>
        <v/>
      </c>
      <c r="C1911" t="str">
        <f>IF(B1911="","",VLOOKUP(B1911,'arf3'!$A$2:$A$801,1,FALSE))</f>
        <v/>
      </c>
    </row>
    <row r="1912" spans="1:3" ht="15" x14ac:dyDescent="0.25">
      <c r="A1912" s="15" t="s">
        <v>4289</v>
      </c>
      <c r="B1912" t="str">
        <f t="shared" si="29"/>
        <v/>
      </c>
      <c r="C1912" t="str">
        <f>IF(B1912="","",VLOOKUP(B1912,'arf3'!$A$2:$A$801,1,FALSE))</f>
        <v/>
      </c>
    </row>
    <row r="1913" spans="1:3" ht="15" x14ac:dyDescent="0.25">
      <c r="A1913" s="15" t="s">
        <v>4290</v>
      </c>
      <c r="B1913" t="str">
        <f t="shared" si="29"/>
        <v>SLC1A1</v>
      </c>
      <c r="C1913" t="str">
        <f>IF(B1913="","",VLOOKUP(B1913,'arf3'!$A$2:$A$801,1,FALSE))</f>
        <v>SLC1A1</v>
      </c>
    </row>
    <row r="1914" spans="1:3" ht="15" x14ac:dyDescent="0.25">
      <c r="A1914" s="15" t="s">
        <v>4291</v>
      </c>
      <c r="B1914" t="str">
        <f t="shared" si="29"/>
        <v/>
      </c>
      <c r="C1914" t="str">
        <f>IF(B1914="","",VLOOKUP(B1914,'arf3'!$A$2:$A$801,1,FALSE))</f>
        <v/>
      </c>
    </row>
    <row r="1915" spans="1:3" ht="15" x14ac:dyDescent="0.25">
      <c r="A1915" s="15" t="s">
        <v>4292</v>
      </c>
      <c r="B1915" t="str">
        <f t="shared" si="29"/>
        <v/>
      </c>
      <c r="C1915" t="str">
        <f>IF(B1915="","",VLOOKUP(B1915,'arf3'!$A$2:$A$801,1,FALSE))</f>
        <v/>
      </c>
    </row>
    <row r="1916" spans="1:3" ht="15" x14ac:dyDescent="0.25">
      <c r="A1916" s="15" t="s">
        <v>4293</v>
      </c>
      <c r="B1916" t="str">
        <f t="shared" si="29"/>
        <v>SLC1A4</v>
      </c>
      <c r="C1916" t="str">
        <f>IF(B1916="","",VLOOKUP(B1916,'arf3'!$A$2:$A$801,1,FALSE))</f>
        <v>SLC1A4</v>
      </c>
    </row>
    <row r="1917" spans="1:3" ht="15" x14ac:dyDescent="0.25">
      <c r="A1917" s="15" t="s">
        <v>4294</v>
      </c>
      <c r="B1917" t="str">
        <f t="shared" si="29"/>
        <v/>
      </c>
      <c r="C1917" t="str">
        <f>IF(B1917="","",VLOOKUP(B1917,'arf3'!$A$2:$A$801,1,FALSE))</f>
        <v/>
      </c>
    </row>
    <row r="1918" spans="1:3" ht="15" x14ac:dyDescent="0.25">
      <c r="A1918" s="15" t="s">
        <v>4295</v>
      </c>
      <c r="B1918" t="str">
        <f t="shared" si="29"/>
        <v/>
      </c>
      <c r="C1918" t="str">
        <f>IF(B1918="","",VLOOKUP(B1918,'arf3'!$A$2:$A$801,1,FALSE))</f>
        <v/>
      </c>
    </row>
    <row r="1919" spans="1:3" ht="15" x14ac:dyDescent="0.25">
      <c r="A1919" s="15" t="s">
        <v>4296</v>
      </c>
      <c r="B1919" t="str">
        <f t="shared" si="29"/>
        <v>SLC25A15</v>
      </c>
      <c r="C1919" t="str">
        <f>IF(B1919="","",VLOOKUP(B1919,'arf3'!$A$2:$A$801,1,FALSE))</f>
        <v>SLC25A15</v>
      </c>
    </row>
    <row r="1920" spans="1:3" ht="15" x14ac:dyDescent="0.25">
      <c r="A1920" s="15" t="s">
        <v>4297</v>
      </c>
      <c r="B1920" t="str">
        <f t="shared" si="29"/>
        <v/>
      </c>
      <c r="C1920" t="str">
        <f>IF(B1920="","",VLOOKUP(B1920,'arf3'!$A$2:$A$801,1,FALSE))</f>
        <v/>
      </c>
    </row>
    <row r="1921" spans="1:3" ht="15" x14ac:dyDescent="0.25">
      <c r="A1921" s="15" t="s">
        <v>4298</v>
      </c>
      <c r="B1921" t="str">
        <f t="shared" si="29"/>
        <v/>
      </c>
      <c r="C1921" t="str">
        <f>IF(B1921="","",VLOOKUP(B1921,'arf3'!$A$2:$A$801,1,FALSE))</f>
        <v/>
      </c>
    </row>
    <row r="1922" spans="1:3" ht="15" x14ac:dyDescent="0.25">
      <c r="A1922" s="15" t="s">
        <v>4299</v>
      </c>
      <c r="B1922" t="str">
        <f t="shared" ref="B1922:B1985" si="30">IF(RIGHT(A1922,1)="a",LEFT(A1922,LEN(A1922)-6),"")</f>
        <v>SLC25A22</v>
      </c>
      <c r="C1922" t="str">
        <f>IF(B1922="","",VLOOKUP(B1922,'arf3'!$A$2:$A$801,1,FALSE))</f>
        <v>SLC25A22</v>
      </c>
    </row>
    <row r="1923" spans="1:3" ht="15" x14ac:dyDescent="0.25">
      <c r="A1923" s="15" t="s">
        <v>4300</v>
      </c>
      <c r="B1923" t="str">
        <f t="shared" si="30"/>
        <v/>
      </c>
      <c r="C1923" t="str">
        <f>IF(B1923="","",VLOOKUP(B1923,'arf3'!$A$2:$A$801,1,FALSE))</f>
        <v/>
      </c>
    </row>
    <row r="1924" spans="1:3" ht="15" x14ac:dyDescent="0.25">
      <c r="A1924" s="15" t="s">
        <v>4301</v>
      </c>
      <c r="B1924" t="str">
        <f t="shared" si="30"/>
        <v/>
      </c>
      <c r="C1924" t="str">
        <f>IF(B1924="","",VLOOKUP(B1924,'arf3'!$A$2:$A$801,1,FALSE))</f>
        <v/>
      </c>
    </row>
    <row r="1925" spans="1:3" ht="15" x14ac:dyDescent="0.25">
      <c r="A1925" s="15" t="s">
        <v>4302</v>
      </c>
      <c r="B1925" t="str">
        <f t="shared" si="30"/>
        <v>SLC2A1</v>
      </c>
      <c r="C1925" t="str">
        <f>IF(B1925="","",VLOOKUP(B1925,'arf3'!$A$2:$A$801,1,FALSE))</f>
        <v>SLC2A1</v>
      </c>
    </row>
    <row r="1926" spans="1:3" ht="15" x14ac:dyDescent="0.25">
      <c r="A1926" s="15" t="s">
        <v>4303</v>
      </c>
      <c r="B1926" t="str">
        <f t="shared" si="30"/>
        <v/>
      </c>
      <c r="C1926" t="str">
        <f>IF(B1926="","",VLOOKUP(B1926,'arf3'!$A$2:$A$801,1,FALSE))</f>
        <v/>
      </c>
    </row>
    <row r="1927" spans="1:3" ht="15" x14ac:dyDescent="0.25">
      <c r="A1927" s="15" t="s">
        <v>4304</v>
      </c>
      <c r="B1927" t="str">
        <f t="shared" si="30"/>
        <v/>
      </c>
      <c r="C1927" t="str">
        <f>IF(B1927="","",VLOOKUP(B1927,'arf3'!$A$2:$A$801,1,FALSE))</f>
        <v/>
      </c>
    </row>
    <row r="1928" spans="1:3" ht="15" x14ac:dyDescent="0.25">
      <c r="A1928" s="15" t="s">
        <v>4305</v>
      </c>
      <c r="B1928" t="str">
        <f t="shared" si="30"/>
        <v>SLC33A1</v>
      </c>
      <c r="C1928" t="str">
        <f>IF(B1928="","",VLOOKUP(B1928,'arf3'!$A$2:$A$801,1,FALSE))</f>
        <v>SLC33A1</v>
      </c>
    </row>
    <row r="1929" spans="1:3" ht="15" x14ac:dyDescent="0.25">
      <c r="A1929" s="15" t="s">
        <v>4306</v>
      </c>
      <c r="B1929" t="str">
        <f t="shared" si="30"/>
        <v/>
      </c>
      <c r="C1929" t="str">
        <f>IF(B1929="","",VLOOKUP(B1929,'arf3'!$A$2:$A$801,1,FALSE))</f>
        <v/>
      </c>
    </row>
    <row r="1930" spans="1:3" ht="15" x14ac:dyDescent="0.25">
      <c r="A1930" s="15" t="s">
        <v>4307</v>
      </c>
      <c r="B1930" t="str">
        <f t="shared" si="30"/>
        <v/>
      </c>
      <c r="C1930" t="str">
        <f>IF(B1930="","",VLOOKUP(B1930,'arf3'!$A$2:$A$801,1,FALSE))</f>
        <v/>
      </c>
    </row>
    <row r="1931" spans="1:3" ht="15" x14ac:dyDescent="0.25">
      <c r="A1931" s="15" t="s">
        <v>4308</v>
      </c>
      <c r="B1931" t="str">
        <f t="shared" si="30"/>
        <v>SLC35A2</v>
      </c>
      <c r="C1931" t="str">
        <f>IF(B1931="","",VLOOKUP(B1931,'arf3'!$A$2:$A$801,1,FALSE))</f>
        <v>SLC35A2</v>
      </c>
    </row>
    <row r="1932" spans="1:3" ht="15" x14ac:dyDescent="0.25">
      <c r="A1932" s="15" t="s">
        <v>4309</v>
      </c>
      <c r="B1932" t="str">
        <f t="shared" si="30"/>
        <v/>
      </c>
      <c r="C1932" t="str">
        <f>IF(B1932="","",VLOOKUP(B1932,'arf3'!$A$2:$A$801,1,FALSE))</f>
        <v/>
      </c>
    </row>
    <row r="1933" spans="1:3" ht="15" x14ac:dyDescent="0.25">
      <c r="A1933" s="15" t="s">
        <v>4310</v>
      </c>
      <c r="B1933" t="str">
        <f t="shared" si="30"/>
        <v/>
      </c>
      <c r="C1933" t="str">
        <f>IF(B1933="","",VLOOKUP(B1933,'arf3'!$A$2:$A$801,1,FALSE))</f>
        <v/>
      </c>
    </row>
    <row r="1934" spans="1:3" ht="15" x14ac:dyDescent="0.25">
      <c r="A1934" s="15" t="s">
        <v>4311</v>
      </c>
      <c r="B1934" t="str">
        <f t="shared" si="30"/>
        <v>SLC35C1</v>
      </c>
      <c r="C1934" t="str">
        <f>IF(B1934="","",VLOOKUP(B1934,'arf3'!$A$2:$A$801,1,FALSE))</f>
        <v>SLC35C1</v>
      </c>
    </row>
    <row r="1935" spans="1:3" ht="15" x14ac:dyDescent="0.25">
      <c r="A1935" s="15" t="s">
        <v>4312</v>
      </c>
      <c r="B1935" t="str">
        <f t="shared" si="30"/>
        <v/>
      </c>
      <c r="C1935" t="str">
        <f>IF(B1935="","",VLOOKUP(B1935,'arf3'!$A$2:$A$801,1,FALSE))</f>
        <v/>
      </c>
    </row>
    <row r="1936" spans="1:3" ht="15" x14ac:dyDescent="0.25">
      <c r="A1936" s="15" t="s">
        <v>4313</v>
      </c>
      <c r="B1936" t="str">
        <f t="shared" si="30"/>
        <v/>
      </c>
      <c r="C1936" t="str">
        <f>IF(B1936="","",VLOOKUP(B1936,'arf3'!$A$2:$A$801,1,FALSE))</f>
        <v/>
      </c>
    </row>
    <row r="1937" spans="1:3" ht="15" x14ac:dyDescent="0.25">
      <c r="A1937" s="15" t="s">
        <v>4314</v>
      </c>
      <c r="B1937" t="str">
        <f t="shared" si="30"/>
        <v>SLC39A12</v>
      </c>
      <c r="C1937" t="str">
        <f>IF(B1937="","",VLOOKUP(B1937,'arf3'!$A$2:$A$801,1,FALSE))</f>
        <v>SLC39A12</v>
      </c>
    </row>
    <row r="1938" spans="1:3" ht="15" x14ac:dyDescent="0.25">
      <c r="A1938" s="15" t="s">
        <v>4315</v>
      </c>
      <c r="B1938" t="str">
        <f t="shared" si="30"/>
        <v/>
      </c>
      <c r="C1938" t="str">
        <f>IF(B1938="","",VLOOKUP(B1938,'arf3'!$A$2:$A$801,1,FALSE))</f>
        <v/>
      </c>
    </row>
    <row r="1939" spans="1:3" ht="15" x14ac:dyDescent="0.25">
      <c r="A1939" s="15" t="s">
        <v>4316</v>
      </c>
      <c r="B1939" t="str">
        <f t="shared" si="30"/>
        <v/>
      </c>
      <c r="C1939" t="str">
        <f>IF(B1939="","",VLOOKUP(B1939,'arf3'!$A$2:$A$801,1,FALSE))</f>
        <v/>
      </c>
    </row>
    <row r="1940" spans="1:3" ht="15" x14ac:dyDescent="0.25">
      <c r="A1940" s="15" t="s">
        <v>4317</v>
      </c>
      <c r="B1940" t="str">
        <f t="shared" si="30"/>
        <v>SLC4A4</v>
      </c>
      <c r="C1940" t="str">
        <f>IF(B1940="","",VLOOKUP(B1940,'arf3'!$A$2:$A$801,1,FALSE))</f>
        <v>SLC4A4</v>
      </c>
    </row>
    <row r="1941" spans="1:3" ht="15" x14ac:dyDescent="0.25">
      <c r="A1941" s="15" t="s">
        <v>4318</v>
      </c>
      <c r="B1941" t="str">
        <f t="shared" si="30"/>
        <v/>
      </c>
      <c r="C1941" t="str">
        <f>IF(B1941="","",VLOOKUP(B1941,'arf3'!$A$2:$A$801,1,FALSE))</f>
        <v/>
      </c>
    </row>
    <row r="1942" spans="1:3" ht="15" x14ac:dyDescent="0.25">
      <c r="A1942" s="15" t="s">
        <v>4319</v>
      </c>
      <c r="B1942" t="str">
        <f t="shared" si="30"/>
        <v/>
      </c>
      <c r="C1942" t="str">
        <f>IF(B1942="","",VLOOKUP(B1942,'arf3'!$A$2:$A$801,1,FALSE))</f>
        <v/>
      </c>
    </row>
    <row r="1943" spans="1:3" ht="15" x14ac:dyDescent="0.25">
      <c r="A1943" s="15" t="s">
        <v>4320</v>
      </c>
      <c r="B1943" t="str">
        <f t="shared" si="30"/>
        <v>SLC6A17</v>
      </c>
      <c r="C1943" t="str">
        <f>IF(B1943="","",VLOOKUP(B1943,'arf3'!$A$2:$A$801,1,FALSE))</f>
        <v>SLC6A17</v>
      </c>
    </row>
    <row r="1944" spans="1:3" ht="15" x14ac:dyDescent="0.25">
      <c r="A1944" s="15" t="s">
        <v>4321</v>
      </c>
      <c r="B1944" t="str">
        <f t="shared" si="30"/>
        <v/>
      </c>
      <c r="C1944" t="str">
        <f>IF(B1944="","",VLOOKUP(B1944,'arf3'!$A$2:$A$801,1,FALSE))</f>
        <v/>
      </c>
    </row>
    <row r="1945" spans="1:3" ht="15" x14ac:dyDescent="0.25">
      <c r="A1945" s="15" t="s">
        <v>4322</v>
      </c>
      <c r="B1945" t="str">
        <f t="shared" si="30"/>
        <v/>
      </c>
      <c r="C1945" t="str">
        <f>IF(B1945="","",VLOOKUP(B1945,'arf3'!$A$2:$A$801,1,FALSE))</f>
        <v/>
      </c>
    </row>
    <row r="1946" spans="1:3" ht="15" x14ac:dyDescent="0.25">
      <c r="A1946" s="15" t="s">
        <v>4323</v>
      </c>
      <c r="B1946" t="str">
        <f t="shared" si="30"/>
        <v>SLC6A3</v>
      </c>
      <c r="C1946" t="str">
        <f>IF(B1946="","",VLOOKUP(B1946,'arf3'!$A$2:$A$801,1,FALSE))</f>
        <v>SLC6A3</v>
      </c>
    </row>
    <row r="1947" spans="1:3" ht="15" x14ac:dyDescent="0.25">
      <c r="A1947" s="15" t="s">
        <v>4324</v>
      </c>
      <c r="B1947" t="str">
        <f t="shared" si="30"/>
        <v/>
      </c>
      <c r="C1947" t="str">
        <f>IF(B1947="","",VLOOKUP(B1947,'arf3'!$A$2:$A$801,1,FALSE))</f>
        <v/>
      </c>
    </row>
    <row r="1948" spans="1:3" ht="15" x14ac:dyDescent="0.25">
      <c r="A1948" s="15" t="s">
        <v>4325</v>
      </c>
      <c r="B1948" t="str">
        <f t="shared" si="30"/>
        <v/>
      </c>
      <c r="C1948" t="str">
        <f>IF(B1948="","",VLOOKUP(B1948,'arf3'!$A$2:$A$801,1,FALSE))</f>
        <v/>
      </c>
    </row>
    <row r="1949" spans="1:3" ht="15" x14ac:dyDescent="0.25">
      <c r="A1949" s="15" t="s">
        <v>4326</v>
      </c>
      <c r="B1949" t="str">
        <f t="shared" si="30"/>
        <v>SLC6A8</v>
      </c>
      <c r="C1949" t="str">
        <f>IF(B1949="","",VLOOKUP(B1949,'arf3'!$A$2:$A$801,1,FALSE))</f>
        <v>SLC6A8</v>
      </c>
    </row>
    <row r="1950" spans="1:3" ht="15" x14ac:dyDescent="0.25">
      <c r="A1950" s="15" t="s">
        <v>4327</v>
      </c>
      <c r="B1950" t="str">
        <f t="shared" si="30"/>
        <v/>
      </c>
      <c r="C1950" t="str">
        <f>IF(B1950="","",VLOOKUP(B1950,'arf3'!$A$2:$A$801,1,FALSE))</f>
        <v/>
      </c>
    </row>
    <row r="1951" spans="1:3" ht="15" x14ac:dyDescent="0.25">
      <c r="A1951" s="15" t="s">
        <v>4328</v>
      </c>
      <c r="B1951" t="str">
        <f t="shared" si="30"/>
        <v/>
      </c>
      <c r="C1951" t="str">
        <f>IF(B1951="","",VLOOKUP(B1951,'arf3'!$A$2:$A$801,1,FALSE))</f>
        <v/>
      </c>
    </row>
    <row r="1952" spans="1:3" ht="15" x14ac:dyDescent="0.25">
      <c r="A1952" s="15" t="s">
        <v>4329</v>
      </c>
      <c r="B1952" t="str">
        <f t="shared" si="30"/>
        <v>SLC7A7</v>
      </c>
      <c r="C1952" t="str">
        <f>IF(B1952="","",VLOOKUP(B1952,'arf3'!$A$2:$A$801,1,FALSE))</f>
        <v>SLC7A7</v>
      </c>
    </row>
    <row r="1953" spans="1:3" ht="15" x14ac:dyDescent="0.25">
      <c r="A1953" s="15" t="s">
        <v>4330</v>
      </c>
      <c r="B1953" t="str">
        <f t="shared" si="30"/>
        <v/>
      </c>
      <c r="C1953" t="str">
        <f>IF(B1953="","",VLOOKUP(B1953,'arf3'!$A$2:$A$801,1,FALSE))</f>
        <v/>
      </c>
    </row>
    <row r="1954" spans="1:3" ht="15" x14ac:dyDescent="0.25">
      <c r="A1954" s="15" t="s">
        <v>4331</v>
      </c>
      <c r="B1954" t="str">
        <f t="shared" si="30"/>
        <v/>
      </c>
      <c r="C1954" t="str">
        <f>IF(B1954="","",VLOOKUP(B1954,'arf3'!$A$2:$A$801,1,FALSE))</f>
        <v/>
      </c>
    </row>
    <row r="1955" spans="1:3" ht="15" x14ac:dyDescent="0.25">
      <c r="A1955" s="15" t="s">
        <v>4332</v>
      </c>
      <c r="B1955" t="str">
        <f t="shared" si="30"/>
        <v>SLC9A6</v>
      </c>
      <c r="C1955" t="str">
        <f>IF(B1955="","",VLOOKUP(B1955,'arf3'!$A$2:$A$801,1,FALSE))</f>
        <v>SLC9A6</v>
      </c>
    </row>
    <row r="1956" spans="1:3" ht="15" x14ac:dyDescent="0.25">
      <c r="A1956" s="15" t="s">
        <v>4333</v>
      </c>
      <c r="B1956" t="str">
        <f t="shared" si="30"/>
        <v/>
      </c>
      <c r="C1956" t="str">
        <f>IF(B1956="","",VLOOKUP(B1956,'arf3'!$A$2:$A$801,1,FALSE))</f>
        <v/>
      </c>
    </row>
    <row r="1957" spans="1:3" ht="15" x14ac:dyDescent="0.25">
      <c r="A1957" s="15" t="s">
        <v>4334</v>
      </c>
      <c r="B1957" t="str">
        <f t="shared" si="30"/>
        <v/>
      </c>
      <c r="C1957" t="str">
        <f>IF(B1957="","",VLOOKUP(B1957,'arf3'!$A$2:$A$801,1,FALSE))</f>
        <v/>
      </c>
    </row>
    <row r="1958" spans="1:3" ht="15" x14ac:dyDescent="0.25">
      <c r="A1958" s="15" t="s">
        <v>4335</v>
      </c>
      <c r="B1958" t="str">
        <f t="shared" si="30"/>
        <v>SMAD4</v>
      </c>
      <c r="C1958" t="str">
        <f>IF(B1958="","",VLOOKUP(B1958,'arf3'!$A$2:$A$801,1,FALSE))</f>
        <v>SMAD4</v>
      </c>
    </row>
    <row r="1959" spans="1:3" ht="15" x14ac:dyDescent="0.25">
      <c r="A1959" s="15" t="s">
        <v>4336</v>
      </c>
      <c r="B1959" t="str">
        <f t="shared" si="30"/>
        <v/>
      </c>
      <c r="C1959" t="str">
        <f>IF(B1959="","",VLOOKUP(B1959,'arf3'!$A$2:$A$801,1,FALSE))</f>
        <v/>
      </c>
    </row>
    <row r="1960" spans="1:3" ht="15" x14ac:dyDescent="0.25">
      <c r="A1960" s="15" t="s">
        <v>4337</v>
      </c>
      <c r="B1960" t="str">
        <f t="shared" si="30"/>
        <v/>
      </c>
      <c r="C1960" t="str">
        <f>IF(B1960="","",VLOOKUP(B1960,'arf3'!$A$2:$A$801,1,FALSE))</f>
        <v/>
      </c>
    </row>
    <row r="1961" spans="1:3" ht="15" x14ac:dyDescent="0.25">
      <c r="A1961" s="15" t="s">
        <v>4338</v>
      </c>
      <c r="B1961" t="str">
        <f t="shared" si="30"/>
        <v>SMARCA2</v>
      </c>
      <c r="C1961" t="str">
        <f>IF(B1961="","",VLOOKUP(B1961,'arf3'!$A$2:$A$801,1,FALSE))</f>
        <v>SMARCA2</v>
      </c>
    </row>
    <row r="1962" spans="1:3" ht="15" x14ac:dyDescent="0.25">
      <c r="A1962" s="15" t="s">
        <v>4339</v>
      </c>
      <c r="B1962" t="str">
        <f t="shared" si="30"/>
        <v/>
      </c>
      <c r="C1962" t="str">
        <f>IF(B1962="","",VLOOKUP(B1962,'arf3'!$A$2:$A$801,1,FALSE))</f>
        <v/>
      </c>
    </row>
    <row r="1963" spans="1:3" ht="15" x14ac:dyDescent="0.25">
      <c r="A1963" s="15" t="s">
        <v>4340</v>
      </c>
      <c r="B1963" t="str">
        <f t="shared" si="30"/>
        <v/>
      </c>
      <c r="C1963" t="str">
        <f>IF(B1963="","",VLOOKUP(B1963,'arf3'!$A$2:$A$801,1,FALSE))</f>
        <v/>
      </c>
    </row>
    <row r="1964" spans="1:3" ht="15" x14ac:dyDescent="0.25">
      <c r="A1964" s="15" t="s">
        <v>4341</v>
      </c>
      <c r="B1964" t="str">
        <f t="shared" si="30"/>
        <v>SMARCA4</v>
      </c>
      <c r="C1964" t="str">
        <f>IF(B1964="","",VLOOKUP(B1964,'arf3'!$A$2:$A$801,1,FALSE))</f>
        <v>SMARCA4</v>
      </c>
    </row>
    <row r="1965" spans="1:3" ht="15" x14ac:dyDescent="0.25">
      <c r="A1965" s="15" t="s">
        <v>4342</v>
      </c>
      <c r="B1965" t="str">
        <f t="shared" si="30"/>
        <v/>
      </c>
      <c r="C1965" t="str">
        <f>IF(B1965="","",VLOOKUP(B1965,'arf3'!$A$2:$A$801,1,FALSE))</f>
        <v/>
      </c>
    </row>
    <row r="1966" spans="1:3" ht="15" x14ac:dyDescent="0.25">
      <c r="A1966" s="15" t="s">
        <v>4343</v>
      </c>
      <c r="B1966" t="str">
        <f t="shared" si="30"/>
        <v/>
      </c>
      <c r="C1966" t="str">
        <f>IF(B1966="","",VLOOKUP(B1966,'arf3'!$A$2:$A$801,1,FALSE))</f>
        <v/>
      </c>
    </row>
    <row r="1967" spans="1:3" ht="15" x14ac:dyDescent="0.25">
      <c r="A1967" s="15" t="s">
        <v>4344</v>
      </c>
      <c r="B1967" t="str">
        <f t="shared" si="30"/>
        <v>SMARCB1</v>
      </c>
      <c r="C1967" t="str">
        <f>IF(B1967="","",VLOOKUP(B1967,'arf3'!$A$2:$A$801,1,FALSE))</f>
        <v>SMARCB1</v>
      </c>
    </row>
    <row r="1968" spans="1:3" ht="15" x14ac:dyDescent="0.25">
      <c r="A1968" s="15" t="s">
        <v>4345</v>
      </c>
      <c r="B1968" t="str">
        <f t="shared" si="30"/>
        <v/>
      </c>
      <c r="C1968" t="str">
        <f>IF(B1968="","",VLOOKUP(B1968,'arf3'!$A$2:$A$801,1,FALSE))</f>
        <v/>
      </c>
    </row>
    <row r="1969" spans="1:3" ht="15" x14ac:dyDescent="0.25">
      <c r="A1969" s="15" t="s">
        <v>4346</v>
      </c>
      <c r="B1969" t="str">
        <f t="shared" si="30"/>
        <v/>
      </c>
      <c r="C1969" t="str">
        <f>IF(B1969="","",VLOOKUP(B1969,'arf3'!$A$2:$A$801,1,FALSE))</f>
        <v/>
      </c>
    </row>
    <row r="1970" spans="1:3" ht="15" x14ac:dyDescent="0.25">
      <c r="A1970" s="15" t="s">
        <v>4347</v>
      </c>
      <c r="B1970" t="str">
        <f t="shared" si="30"/>
        <v>SMARCC2</v>
      </c>
      <c r="C1970" t="str">
        <f>IF(B1970="","",VLOOKUP(B1970,'arf3'!$A$2:$A$801,1,FALSE))</f>
        <v>SMARCC2</v>
      </c>
    </row>
    <row r="1971" spans="1:3" ht="15" x14ac:dyDescent="0.25">
      <c r="A1971" s="15" t="s">
        <v>4348</v>
      </c>
      <c r="B1971" t="str">
        <f t="shared" si="30"/>
        <v/>
      </c>
      <c r="C1971" t="str">
        <f>IF(B1971="","",VLOOKUP(B1971,'arf3'!$A$2:$A$801,1,FALSE))</f>
        <v/>
      </c>
    </row>
    <row r="1972" spans="1:3" ht="15" x14ac:dyDescent="0.25">
      <c r="A1972" s="15" t="s">
        <v>4349</v>
      </c>
      <c r="B1972" t="str">
        <f t="shared" si="30"/>
        <v/>
      </c>
      <c r="C1972" t="str">
        <f>IF(B1972="","",VLOOKUP(B1972,'arf3'!$A$2:$A$801,1,FALSE))</f>
        <v/>
      </c>
    </row>
    <row r="1973" spans="1:3" ht="15" x14ac:dyDescent="0.25">
      <c r="A1973" s="15" t="s">
        <v>4350</v>
      </c>
      <c r="B1973" t="str">
        <f t="shared" si="30"/>
        <v>SMARCE1</v>
      </c>
      <c r="C1973" t="str">
        <f>IF(B1973="","",VLOOKUP(B1973,'arf3'!$A$2:$A$801,1,FALSE))</f>
        <v>SMARCE1</v>
      </c>
    </row>
    <row r="1974" spans="1:3" ht="15" x14ac:dyDescent="0.25">
      <c r="A1974" s="15" t="s">
        <v>4351</v>
      </c>
      <c r="B1974" t="str">
        <f t="shared" si="30"/>
        <v/>
      </c>
      <c r="C1974" t="str">
        <f>IF(B1974="","",VLOOKUP(B1974,'arf3'!$A$2:$A$801,1,FALSE))</f>
        <v/>
      </c>
    </row>
    <row r="1975" spans="1:3" ht="15" x14ac:dyDescent="0.25">
      <c r="A1975" s="15" t="s">
        <v>4352</v>
      </c>
      <c r="B1975" t="str">
        <f t="shared" si="30"/>
        <v/>
      </c>
      <c r="C1975" t="str">
        <f>IF(B1975="","",VLOOKUP(B1975,'arf3'!$A$2:$A$801,1,FALSE))</f>
        <v/>
      </c>
    </row>
    <row r="1976" spans="1:3" ht="15" x14ac:dyDescent="0.25">
      <c r="A1976" s="15" t="s">
        <v>4353</v>
      </c>
      <c r="B1976" t="str">
        <f t="shared" si="30"/>
        <v>SMC1A</v>
      </c>
      <c r="C1976" t="str">
        <f>IF(B1976="","",VLOOKUP(B1976,'arf3'!$A$2:$A$801,1,FALSE))</f>
        <v>SMC1A</v>
      </c>
    </row>
    <row r="1977" spans="1:3" ht="15" x14ac:dyDescent="0.25">
      <c r="A1977" s="15" t="s">
        <v>4354</v>
      </c>
      <c r="B1977" t="str">
        <f t="shared" si="30"/>
        <v/>
      </c>
      <c r="C1977" t="str">
        <f>IF(B1977="","",VLOOKUP(B1977,'arf3'!$A$2:$A$801,1,FALSE))</f>
        <v/>
      </c>
    </row>
    <row r="1978" spans="1:3" ht="15" x14ac:dyDescent="0.25">
      <c r="A1978" s="15" t="s">
        <v>4355</v>
      </c>
      <c r="B1978" t="str">
        <f t="shared" si="30"/>
        <v/>
      </c>
      <c r="C1978" t="str">
        <f>IF(B1978="","",VLOOKUP(B1978,'arf3'!$A$2:$A$801,1,FALSE))</f>
        <v/>
      </c>
    </row>
    <row r="1979" spans="1:3" ht="15" x14ac:dyDescent="0.25">
      <c r="A1979" s="15" t="s">
        <v>4356</v>
      </c>
      <c r="B1979" t="str">
        <f t="shared" si="30"/>
        <v>SMC3</v>
      </c>
      <c r="C1979" t="str">
        <f>IF(B1979="","",VLOOKUP(B1979,'arf3'!$A$2:$A$801,1,FALSE))</f>
        <v>SMC3</v>
      </c>
    </row>
    <row r="1980" spans="1:3" ht="15" x14ac:dyDescent="0.25">
      <c r="A1980" s="15" t="s">
        <v>4357</v>
      </c>
      <c r="B1980" t="str">
        <f t="shared" si="30"/>
        <v/>
      </c>
      <c r="C1980" t="str">
        <f>IF(B1980="","",VLOOKUP(B1980,'arf3'!$A$2:$A$801,1,FALSE))</f>
        <v/>
      </c>
    </row>
    <row r="1981" spans="1:3" ht="15" x14ac:dyDescent="0.25">
      <c r="A1981" s="15" t="s">
        <v>4358</v>
      </c>
      <c r="B1981" t="str">
        <f t="shared" si="30"/>
        <v/>
      </c>
      <c r="C1981" t="str">
        <f>IF(B1981="","",VLOOKUP(B1981,'arf3'!$A$2:$A$801,1,FALSE))</f>
        <v/>
      </c>
    </row>
    <row r="1982" spans="1:3" ht="15" x14ac:dyDescent="0.25">
      <c r="A1982" s="15" t="s">
        <v>4359</v>
      </c>
      <c r="B1982" t="str">
        <f t="shared" si="30"/>
        <v>SMOC1</v>
      </c>
      <c r="C1982" t="str">
        <f>IF(B1982="","",VLOOKUP(B1982,'arf3'!$A$2:$A$801,1,FALSE))</f>
        <v>SMOC1</v>
      </c>
    </row>
    <row r="1983" spans="1:3" ht="15" x14ac:dyDescent="0.25">
      <c r="A1983" s="15" t="s">
        <v>4360</v>
      </c>
      <c r="B1983" t="str">
        <f t="shared" si="30"/>
        <v/>
      </c>
      <c r="C1983" t="str">
        <f>IF(B1983="","",VLOOKUP(B1983,'arf3'!$A$2:$A$801,1,FALSE))</f>
        <v/>
      </c>
    </row>
    <row r="1984" spans="1:3" ht="15" x14ac:dyDescent="0.25">
      <c r="A1984" s="15" t="s">
        <v>4361</v>
      </c>
      <c r="B1984" t="str">
        <f t="shared" si="30"/>
        <v/>
      </c>
      <c r="C1984" t="str">
        <f>IF(B1984="","",VLOOKUP(B1984,'arf3'!$A$2:$A$801,1,FALSE))</f>
        <v/>
      </c>
    </row>
    <row r="1985" spans="1:3" ht="15" x14ac:dyDescent="0.25">
      <c r="A1985" s="15" t="s">
        <v>4362</v>
      </c>
      <c r="B1985" t="str">
        <f t="shared" si="30"/>
        <v>SMPD1</v>
      </c>
      <c r="C1985" t="str">
        <f>IF(B1985="","",VLOOKUP(B1985,'arf3'!$A$2:$A$801,1,FALSE))</f>
        <v>SMPD1</v>
      </c>
    </row>
    <row r="1986" spans="1:3" ht="15" x14ac:dyDescent="0.25">
      <c r="A1986" s="15" t="s">
        <v>4363</v>
      </c>
      <c r="B1986" t="str">
        <f t="shared" ref="B1986:B2049" si="31">IF(RIGHT(A1986,1)="a",LEFT(A1986,LEN(A1986)-6),"")</f>
        <v/>
      </c>
      <c r="C1986" t="str">
        <f>IF(B1986="","",VLOOKUP(B1986,'arf3'!$A$2:$A$801,1,FALSE))</f>
        <v/>
      </c>
    </row>
    <row r="1987" spans="1:3" ht="15" x14ac:dyDescent="0.25">
      <c r="A1987" s="15" t="s">
        <v>4364</v>
      </c>
      <c r="B1987" t="str">
        <f t="shared" si="31"/>
        <v/>
      </c>
      <c r="C1987" t="str">
        <f>IF(B1987="","",VLOOKUP(B1987,'arf3'!$A$2:$A$801,1,FALSE))</f>
        <v/>
      </c>
    </row>
    <row r="1988" spans="1:3" ht="15" x14ac:dyDescent="0.25">
      <c r="A1988" s="15" t="s">
        <v>4365</v>
      </c>
      <c r="B1988" t="str">
        <f t="shared" si="31"/>
        <v>SMS</v>
      </c>
      <c r="C1988" t="str">
        <f>IF(B1988="","",VLOOKUP(B1988,'arf3'!$A$2:$A$801,1,FALSE))</f>
        <v>SMS</v>
      </c>
    </row>
    <row r="1989" spans="1:3" ht="15" x14ac:dyDescent="0.25">
      <c r="A1989" s="15" t="s">
        <v>4366</v>
      </c>
      <c r="B1989" t="str">
        <f t="shared" si="31"/>
        <v/>
      </c>
      <c r="C1989" t="str">
        <f>IF(B1989="","",VLOOKUP(B1989,'arf3'!$A$2:$A$801,1,FALSE))</f>
        <v/>
      </c>
    </row>
    <row r="1990" spans="1:3" ht="15" x14ac:dyDescent="0.25">
      <c r="A1990" s="15" t="s">
        <v>4367</v>
      </c>
      <c r="B1990" t="str">
        <f t="shared" si="31"/>
        <v/>
      </c>
      <c r="C1990" t="str">
        <f>IF(B1990="","",VLOOKUP(B1990,'arf3'!$A$2:$A$801,1,FALSE))</f>
        <v/>
      </c>
    </row>
    <row r="1991" spans="1:3" ht="15" x14ac:dyDescent="0.25">
      <c r="A1991" s="15" t="s">
        <v>4368</v>
      </c>
      <c r="B1991" t="str">
        <f t="shared" si="31"/>
        <v>SNAP29</v>
      </c>
      <c r="C1991" t="str">
        <f>IF(B1991="","",VLOOKUP(B1991,'arf3'!$A$2:$A$801,1,FALSE))</f>
        <v>SNAP29</v>
      </c>
    </row>
    <row r="1992" spans="1:3" ht="15" x14ac:dyDescent="0.25">
      <c r="A1992" s="15" t="s">
        <v>4369</v>
      </c>
      <c r="B1992" t="str">
        <f t="shared" si="31"/>
        <v/>
      </c>
      <c r="C1992" t="str">
        <f>IF(B1992="","",VLOOKUP(B1992,'arf3'!$A$2:$A$801,1,FALSE))</f>
        <v/>
      </c>
    </row>
    <row r="1993" spans="1:3" ht="15" x14ac:dyDescent="0.25">
      <c r="A1993" s="15" t="s">
        <v>4370</v>
      </c>
      <c r="B1993" t="str">
        <f t="shared" si="31"/>
        <v/>
      </c>
      <c r="C1993" t="str">
        <f>IF(B1993="","",VLOOKUP(B1993,'arf3'!$A$2:$A$801,1,FALSE))</f>
        <v/>
      </c>
    </row>
    <row r="1994" spans="1:3" ht="15" x14ac:dyDescent="0.25">
      <c r="A1994" s="15" t="s">
        <v>4371</v>
      </c>
      <c r="B1994" t="str">
        <f t="shared" si="31"/>
        <v>SNIP1</v>
      </c>
      <c r="C1994" t="str">
        <f>IF(B1994="","",VLOOKUP(B1994,'arf3'!$A$2:$A$801,1,FALSE))</f>
        <v>SNIP1</v>
      </c>
    </row>
    <row r="1995" spans="1:3" ht="15" x14ac:dyDescent="0.25">
      <c r="A1995" s="15" t="s">
        <v>4372</v>
      </c>
      <c r="B1995" t="str">
        <f t="shared" si="31"/>
        <v/>
      </c>
      <c r="C1995" t="str">
        <f>IF(B1995="","",VLOOKUP(B1995,'arf3'!$A$2:$A$801,1,FALSE))</f>
        <v/>
      </c>
    </row>
    <row r="1996" spans="1:3" ht="15" x14ac:dyDescent="0.25">
      <c r="A1996" s="15" t="s">
        <v>4373</v>
      </c>
      <c r="B1996" t="str">
        <f t="shared" si="31"/>
        <v/>
      </c>
      <c r="C1996" t="str">
        <f>IF(B1996="","",VLOOKUP(B1996,'arf3'!$A$2:$A$801,1,FALSE))</f>
        <v/>
      </c>
    </row>
    <row r="1997" spans="1:3" ht="15" x14ac:dyDescent="0.25">
      <c r="A1997" s="15" t="s">
        <v>4374</v>
      </c>
      <c r="B1997" t="str">
        <f t="shared" si="31"/>
        <v>SNX14</v>
      </c>
      <c r="C1997" t="str">
        <f>IF(B1997="","",VLOOKUP(B1997,'arf3'!$A$2:$A$801,1,FALSE))</f>
        <v>SNX14</v>
      </c>
    </row>
    <row r="1998" spans="1:3" ht="15" x14ac:dyDescent="0.25">
      <c r="A1998" s="15" t="s">
        <v>4375</v>
      </c>
      <c r="B1998" t="str">
        <f t="shared" si="31"/>
        <v/>
      </c>
      <c r="C1998" t="str">
        <f>IF(B1998="","",VLOOKUP(B1998,'arf3'!$A$2:$A$801,1,FALSE))</f>
        <v/>
      </c>
    </row>
    <row r="1999" spans="1:3" ht="15" x14ac:dyDescent="0.25">
      <c r="A1999" s="15" t="s">
        <v>4376</v>
      </c>
      <c r="B1999" t="str">
        <f t="shared" si="31"/>
        <v/>
      </c>
      <c r="C1999" t="str">
        <f>IF(B1999="","",VLOOKUP(B1999,'arf3'!$A$2:$A$801,1,FALSE))</f>
        <v/>
      </c>
    </row>
    <row r="2000" spans="1:3" ht="15" x14ac:dyDescent="0.25">
      <c r="A2000" s="15" t="s">
        <v>4377</v>
      </c>
      <c r="B2000" t="str">
        <f t="shared" si="31"/>
        <v>SOBP</v>
      </c>
      <c r="C2000" t="str">
        <f>IF(B2000="","",VLOOKUP(B2000,'arf3'!$A$2:$A$801,1,FALSE))</f>
        <v>SOBP</v>
      </c>
    </row>
    <row r="2001" spans="1:3" ht="15" x14ac:dyDescent="0.25">
      <c r="A2001" s="15" t="s">
        <v>4378</v>
      </c>
      <c r="B2001" t="str">
        <f t="shared" si="31"/>
        <v/>
      </c>
      <c r="C2001" t="str">
        <f>IF(B2001="","",VLOOKUP(B2001,'arf3'!$A$2:$A$801,1,FALSE))</f>
        <v/>
      </c>
    </row>
    <row r="2002" spans="1:3" ht="15" x14ac:dyDescent="0.25">
      <c r="A2002" s="15" t="s">
        <v>4379</v>
      </c>
      <c r="B2002" t="str">
        <f t="shared" si="31"/>
        <v/>
      </c>
      <c r="C2002" t="str">
        <f>IF(B2002="","",VLOOKUP(B2002,'arf3'!$A$2:$A$801,1,FALSE))</f>
        <v/>
      </c>
    </row>
    <row r="2003" spans="1:3" ht="15" x14ac:dyDescent="0.25">
      <c r="A2003" s="15" t="s">
        <v>4380</v>
      </c>
      <c r="B2003" t="str">
        <f t="shared" si="31"/>
        <v>SON</v>
      </c>
      <c r="C2003" t="str">
        <f>IF(B2003="","",VLOOKUP(B2003,'arf3'!$A$2:$A$801,1,FALSE))</f>
        <v>SON</v>
      </c>
    </row>
    <row r="2004" spans="1:3" ht="15" x14ac:dyDescent="0.25">
      <c r="A2004" s="15" t="s">
        <v>4381</v>
      </c>
      <c r="B2004" t="str">
        <f t="shared" si="31"/>
        <v/>
      </c>
      <c r="C2004" t="str">
        <f>IF(B2004="","",VLOOKUP(B2004,'arf3'!$A$2:$A$801,1,FALSE))</f>
        <v/>
      </c>
    </row>
    <row r="2005" spans="1:3" ht="15" x14ac:dyDescent="0.25">
      <c r="A2005" s="15" t="s">
        <v>4382</v>
      </c>
      <c r="B2005" t="str">
        <f t="shared" si="31"/>
        <v/>
      </c>
      <c r="C2005" t="str">
        <f>IF(B2005="","",VLOOKUP(B2005,'arf3'!$A$2:$A$801,1,FALSE))</f>
        <v/>
      </c>
    </row>
    <row r="2006" spans="1:3" ht="15" x14ac:dyDescent="0.25">
      <c r="A2006" s="15" t="s">
        <v>4383</v>
      </c>
      <c r="B2006" t="str">
        <f t="shared" si="31"/>
        <v>SOS1</v>
      </c>
      <c r="C2006" t="str">
        <f>IF(B2006="","",VLOOKUP(B2006,'arf3'!$A$2:$A$801,1,FALSE))</f>
        <v>SOS1</v>
      </c>
    </row>
    <row r="2007" spans="1:3" ht="15" x14ac:dyDescent="0.25">
      <c r="A2007" s="15" t="s">
        <v>4384</v>
      </c>
      <c r="B2007" t="str">
        <f t="shared" si="31"/>
        <v/>
      </c>
      <c r="C2007" t="str">
        <f>IF(B2007="","",VLOOKUP(B2007,'arf3'!$A$2:$A$801,1,FALSE))</f>
        <v/>
      </c>
    </row>
    <row r="2008" spans="1:3" ht="15" x14ac:dyDescent="0.25">
      <c r="A2008" s="15" t="s">
        <v>4385</v>
      </c>
      <c r="B2008" t="str">
        <f t="shared" si="31"/>
        <v/>
      </c>
      <c r="C2008" t="str">
        <f>IF(B2008="","",VLOOKUP(B2008,'arf3'!$A$2:$A$801,1,FALSE))</f>
        <v/>
      </c>
    </row>
    <row r="2009" spans="1:3" ht="15" x14ac:dyDescent="0.25">
      <c r="A2009" s="15" t="s">
        <v>4386</v>
      </c>
      <c r="B2009" t="str">
        <f t="shared" si="31"/>
        <v>SOX10</v>
      </c>
      <c r="C2009" t="str">
        <f>IF(B2009="","",VLOOKUP(B2009,'arf3'!$A$2:$A$801,1,FALSE))</f>
        <v>SOX10</v>
      </c>
    </row>
    <row r="2010" spans="1:3" ht="15" x14ac:dyDescent="0.25">
      <c r="A2010" s="15" t="s">
        <v>4387</v>
      </c>
      <c r="B2010" t="str">
        <f t="shared" si="31"/>
        <v/>
      </c>
      <c r="C2010" t="str">
        <f>IF(B2010="","",VLOOKUP(B2010,'arf3'!$A$2:$A$801,1,FALSE))</f>
        <v/>
      </c>
    </row>
    <row r="2011" spans="1:3" ht="15" x14ac:dyDescent="0.25">
      <c r="A2011" s="15" t="s">
        <v>4388</v>
      </c>
      <c r="B2011" t="str">
        <f t="shared" si="31"/>
        <v/>
      </c>
      <c r="C2011" t="str">
        <f>IF(B2011="","",VLOOKUP(B2011,'arf3'!$A$2:$A$801,1,FALSE))</f>
        <v/>
      </c>
    </row>
    <row r="2012" spans="1:3" ht="15" x14ac:dyDescent="0.25">
      <c r="A2012" s="15" t="s">
        <v>4389</v>
      </c>
      <c r="B2012" t="str">
        <f t="shared" si="31"/>
        <v>SOX11</v>
      </c>
      <c r="C2012" t="str">
        <f>IF(B2012="","",VLOOKUP(B2012,'arf3'!$A$2:$A$801,1,FALSE))</f>
        <v>SOX11</v>
      </c>
    </row>
    <row r="2013" spans="1:3" ht="15" x14ac:dyDescent="0.25">
      <c r="A2013" s="15" t="s">
        <v>4390</v>
      </c>
      <c r="B2013" t="str">
        <f t="shared" si="31"/>
        <v/>
      </c>
      <c r="C2013" t="str">
        <f>IF(B2013="","",VLOOKUP(B2013,'arf3'!$A$2:$A$801,1,FALSE))</f>
        <v/>
      </c>
    </row>
    <row r="2014" spans="1:3" ht="15" x14ac:dyDescent="0.25">
      <c r="A2014" s="15" t="s">
        <v>4391</v>
      </c>
      <c r="B2014" t="str">
        <f t="shared" si="31"/>
        <v/>
      </c>
      <c r="C2014" t="str">
        <f>IF(B2014="","",VLOOKUP(B2014,'arf3'!$A$2:$A$801,1,FALSE))</f>
        <v/>
      </c>
    </row>
    <row r="2015" spans="1:3" ht="15" x14ac:dyDescent="0.25">
      <c r="A2015" s="15" t="s">
        <v>4392</v>
      </c>
      <c r="B2015" t="str">
        <f t="shared" si="31"/>
        <v>SOX2</v>
      </c>
      <c r="C2015" t="str">
        <f>IF(B2015="","",VLOOKUP(B2015,'arf3'!$A$2:$A$801,1,FALSE))</f>
        <v>SOX2</v>
      </c>
    </row>
    <row r="2016" spans="1:3" ht="15" x14ac:dyDescent="0.25">
      <c r="A2016" s="15" t="s">
        <v>4393</v>
      </c>
      <c r="B2016" t="str">
        <f t="shared" si="31"/>
        <v/>
      </c>
      <c r="C2016" t="str">
        <f>IF(B2016="","",VLOOKUP(B2016,'arf3'!$A$2:$A$801,1,FALSE))</f>
        <v/>
      </c>
    </row>
    <row r="2017" spans="1:3" ht="15" x14ac:dyDescent="0.25">
      <c r="A2017" s="15" t="s">
        <v>4394</v>
      </c>
      <c r="B2017" t="str">
        <f t="shared" si="31"/>
        <v/>
      </c>
      <c r="C2017" t="str">
        <f>IF(B2017="","",VLOOKUP(B2017,'arf3'!$A$2:$A$801,1,FALSE))</f>
        <v/>
      </c>
    </row>
    <row r="2018" spans="1:3" ht="15" x14ac:dyDescent="0.25">
      <c r="A2018" s="15" t="s">
        <v>4395</v>
      </c>
      <c r="B2018" t="str">
        <f t="shared" si="31"/>
        <v>SOX3</v>
      </c>
      <c r="C2018" t="str">
        <f>IF(B2018="","",VLOOKUP(B2018,'arf3'!$A$2:$A$801,1,FALSE))</f>
        <v>SOX3</v>
      </c>
    </row>
    <row r="2019" spans="1:3" ht="15" x14ac:dyDescent="0.25">
      <c r="A2019" s="15" t="s">
        <v>4396</v>
      </c>
      <c r="B2019" t="str">
        <f t="shared" si="31"/>
        <v/>
      </c>
      <c r="C2019" t="str">
        <f>IF(B2019="","",VLOOKUP(B2019,'arf3'!$A$2:$A$801,1,FALSE))</f>
        <v/>
      </c>
    </row>
    <row r="2020" spans="1:3" ht="15" x14ac:dyDescent="0.25">
      <c r="A2020" s="15" t="s">
        <v>4397</v>
      </c>
      <c r="B2020" t="str">
        <f t="shared" si="31"/>
        <v/>
      </c>
      <c r="C2020" t="str">
        <f>IF(B2020="","",VLOOKUP(B2020,'arf3'!$A$2:$A$801,1,FALSE))</f>
        <v/>
      </c>
    </row>
    <row r="2021" spans="1:3" ht="15" x14ac:dyDescent="0.25">
      <c r="A2021" s="15" t="s">
        <v>4398</v>
      </c>
      <c r="B2021" t="str">
        <f t="shared" si="31"/>
        <v>SOX5</v>
      </c>
      <c r="C2021" t="str">
        <f>IF(B2021="","",VLOOKUP(B2021,'arf3'!$A$2:$A$801,1,FALSE))</f>
        <v>SOX5</v>
      </c>
    </row>
    <row r="2022" spans="1:3" ht="15" x14ac:dyDescent="0.25">
      <c r="A2022" s="15" t="s">
        <v>4399</v>
      </c>
      <c r="B2022" t="str">
        <f t="shared" si="31"/>
        <v/>
      </c>
      <c r="C2022" t="str">
        <f>IF(B2022="","",VLOOKUP(B2022,'arf3'!$A$2:$A$801,1,FALSE))</f>
        <v/>
      </c>
    </row>
    <row r="2023" spans="1:3" ht="15" x14ac:dyDescent="0.25">
      <c r="A2023" s="15" t="s">
        <v>4400</v>
      </c>
      <c r="B2023" t="str">
        <f t="shared" si="31"/>
        <v/>
      </c>
      <c r="C2023" t="str">
        <f>IF(B2023="","",VLOOKUP(B2023,'arf3'!$A$2:$A$801,1,FALSE))</f>
        <v/>
      </c>
    </row>
    <row r="2024" spans="1:3" ht="15" x14ac:dyDescent="0.25">
      <c r="A2024" s="15" t="s">
        <v>4401</v>
      </c>
      <c r="B2024" t="str">
        <f t="shared" si="31"/>
        <v>SPECC1L</v>
      </c>
      <c r="C2024" t="str">
        <f>IF(B2024="","",VLOOKUP(B2024,'arf3'!$A$2:$A$801,1,FALSE))</f>
        <v>SPECC1L</v>
      </c>
    </row>
    <row r="2025" spans="1:3" ht="15" x14ac:dyDescent="0.25">
      <c r="A2025" s="15" t="s">
        <v>4402</v>
      </c>
      <c r="B2025" t="str">
        <f t="shared" si="31"/>
        <v/>
      </c>
      <c r="C2025" t="str">
        <f>IF(B2025="","",VLOOKUP(B2025,'arf3'!$A$2:$A$801,1,FALSE))</f>
        <v/>
      </c>
    </row>
    <row r="2026" spans="1:3" ht="15" x14ac:dyDescent="0.25">
      <c r="A2026" s="15" t="s">
        <v>4403</v>
      </c>
      <c r="B2026" t="str">
        <f t="shared" si="31"/>
        <v/>
      </c>
      <c r="C2026" t="str">
        <f>IF(B2026="","",VLOOKUP(B2026,'arf3'!$A$2:$A$801,1,FALSE))</f>
        <v/>
      </c>
    </row>
    <row r="2027" spans="1:3" ht="15" x14ac:dyDescent="0.25">
      <c r="A2027" s="15" t="s">
        <v>4404</v>
      </c>
      <c r="B2027" t="str">
        <f t="shared" si="31"/>
        <v>SPG11</v>
      </c>
      <c r="C2027" t="str">
        <f>IF(B2027="","",VLOOKUP(B2027,'arf3'!$A$2:$A$801,1,FALSE))</f>
        <v>SPG11</v>
      </c>
    </row>
    <row r="2028" spans="1:3" ht="15" x14ac:dyDescent="0.25">
      <c r="A2028" s="15" t="s">
        <v>4405</v>
      </c>
      <c r="B2028" t="str">
        <f t="shared" si="31"/>
        <v/>
      </c>
      <c r="C2028" t="str">
        <f>IF(B2028="","",VLOOKUP(B2028,'arf3'!$A$2:$A$801,1,FALSE))</f>
        <v/>
      </c>
    </row>
    <row r="2029" spans="1:3" ht="15" x14ac:dyDescent="0.25">
      <c r="A2029" s="15" t="s">
        <v>4406</v>
      </c>
      <c r="B2029" t="str">
        <f t="shared" si="31"/>
        <v/>
      </c>
      <c r="C2029" t="str">
        <f>IF(B2029="","",VLOOKUP(B2029,'arf3'!$A$2:$A$801,1,FALSE))</f>
        <v/>
      </c>
    </row>
    <row r="2030" spans="1:3" ht="15" x14ac:dyDescent="0.25">
      <c r="A2030" s="15" t="s">
        <v>4407</v>
      </c>
      <c r="B2030" t="str">
        <f t="shared" si="31"/>
        <v>SPRED1</v>
      </c>
      <c r="C2030" t="str">
        <f>IF(B2030="","",VLOOKUP(B2030,'arf3'!$A$2:$A$801,1,FALSE))</f>
        <v>SPRED1</v>
      </c>
    </row>
    <row r="2031" spans="1:3" ht="15" x14ac:dyDescent="0.25">
      <c r="A2031" s="15" t="s">
        <v>4408</v>
      </c>
      <c r="B2031" t="str">
        <f t="shared" si="31"/>
        <v/>
      </c>
      <c r="C2031" t="str">
        <f>IF(B2031="","",VLOOKUP(B2031,'arf3'!$A$2:$A$801,1,FALSE))</f>
        <v/>
      </c>
    </row>
    <row r="2032" spans="1:3" ht="15" x14ac:dyDescent="0.25">
      <c r="A2032" s="15" t="s">
        <v>4409</v>
      </c>
      <c r="B2032" t="str">
        <f t="shared" si="31"/>
        <v/>
      </c>
      <c r="C2032" t="str">
        <f>IF(B2032="","",VLOOKUP(B2032,'arf3'!$A$2:$A$801,1,FALSE))</f>
        <v/>
      </c>
    </row>
    <row r="2033" spans="1:3" ht="15" x14ac:dyDescent="0.25">
      <c r="A2033" s="15" t="s">
        <v>4410</v>
      </c>
      <c r="B2033" t="str">
        <f t="shared" si="31"/>
        <v>SPR</v>
      </c>
      <c r="C2033" t="str">
        <f>IF(B2033="","",VLOOKUP(B2033,'arf3'!$A$2:$A$801,1,FALSE))</f>
        <v>SPR</v>
      </c>
    </row>
    <row r="2034" spans="1:3" ht="15" x14ac:dyDescent="0.25">
      <c r="A2034" s="15" t="s">
        <v>4411</v>
      </c>
      <c r="B2034" t="str">
        <f t="shared" si="31"/>
        <v/>
      </c>
      <c r="C2034" t="str">
        <f>IF(B2034="","",VLOOKUP(B2034,'arf3'!$A$2:$A$801,1,FALSE))</f>
        <v/>
      </c>
    </row>
    <row r="2035" spans="1:3" ht="15" x14ac:dyDescent="0.25">
      <c r="A2035" s="15" t="s">
        <v>4412</v>
      </c>
      <c r="B2035" t="str">
        <f t="shared" si="31"/>
        <v/>
      </c>
      <c r="C2035" t="str">
        <f>IF(B2035="","",VLOOKUP(B2035,'arf3'!$A$2:$A$801,1,FALSE))</f>
        <v/>
      </c>
    </row>
    <row r="2036" spans="1:3" ht="15" x14ac:dyDescent="0.25">
      <c r="A2036" s="15" t="s">
        <v>4413</v>
      </c>
      <c r="B2036" t="str">
        <f t="shared" si="31"/>
        <v>SPTAN1</v>
      </c>
      <c r="C2036" t="str">
        <f>IF(B2036="","",VLOOKUP(B2036,'arf3'!$A$2:$A$801,1,FALSE))</f>
        <v>SPTAN1</v>
      </c>
    </row>
    <row r="2037" spans="1:3" ht="15" x14ac:dyDescent="0.25">
      <c r="A2037" s="15" t="s">
        <v>4414</v>
      </c>
      <c r="B2037" t="str">
        <f t="shared" si="31"/>
        <v/>
      </c>
      <c r="C2037" t="str">
        <f>IF(B2037="","",VLOOKUP(B2037,'arf3'!$A$2:$A$801,1,FALSE))</f>
        <v/>
      </c>
    </row>
    <row r="2038" spans="1:3" ht="15" x14ac:dyDescent="0.25">
      <c r="A2038" s="15" t="s">
        <v>4415</v>
      </c>
      <c r="B2038" t="str">
        <f t="shared" si="31"/>
        <v/>
      </c>
      <c r="C2038" t="str">
        <f>IF(B2038="","",VLOOKUP(B2038,'arf3'!$A$2:$A$801,1,FALSE))</f>
        <v/>
      </c>
    </row>
    <row r="2039" spans="1:3" ht="15" x14ac:dyDescent="0.25">
      <c r="A2039" s="15" t="s">
        <v>4416</v>
      </c>
      <c r="B2039" t="str">
        <f t="shared" si="31"/>
        <v>SRCAP</v>
      </c>
      <c r="C2039" t="str">
        <f>IF(B2039="","",VLOOKUP(B2039,'arf3'!$A$2:$A$801,1,FALSE))</f>
        <v>SRCAP</v>
      </c>
    </row>
    <row r="2040" spans="1:3" ht="15" x14ac:dyDescent="0.25">
      <c r="A2040" s="15" t="s">
        <v>4417</v>
      </c>
      <c r="B2040" t="str">
        <f t="shared" si="31"/>
        <v/>
      </c>
      <c r="C2040" t="str">
        <f>IF(B2040="","",VLOOKUP(B2040,'arf3'!$A$2:$A$801,1,FALSE))</f>
        <v/>
      </c>
    </row>
    <row r="2041" spans="1:3" ht="15" x14ac:dyDescent="0.25">
      <c r="A2041" s="15" t="s">
        <v>4418</v>
      </c>
      <c r="B2041" t="str">
        <f t="shared" si="31"/>
        <v/>
      </c>
      <c r="C2041" t="str">
        <f>IF(B2041="","",VLOOKUP(B2041,'arf3'!$A$2:$A$801,1,FALSE))</f>
        <v/>
      </c>
    </row>
    <row r="2042" spans="1:3" ht="15" x14ac:dyDescent="0.25">
      <c r="A2042" s="15" t="s">
        <v>4419</v>
      </c>
      <c r="B2042" t="str">
        <f t="shared" si="31"/>
        <v>SRD5A3</v>
      </c>
      <c r="C2042" t="str">
        <f>IF(B2042="","",VLOOKUP(B2042,'arf3'!$A$2:$A$801,1,FALSE))</f>
        <v>SRD5A3</v>
      </c>
    </row>
    <row r="2043" spans="1:3" ht="15" x14ac:dyDescent="0.25">
      <c r="A2043" s="15" t="s">
        <v>4420</v>
      </c>
      <c r="B2043" t="str">
        <f t="shared" si="31"/>
        <v/>
      </c>
      <c r="C2043" t="str">
        <f>IF(B2043="","",VLOOKUP(B2043,'arf3'!$A$2:$A$801,1,FALSE))</f>
        <v/>
      </c>
    </row>
    <row r="2044" spans="1:3" ht="15" x14ac:dyDescent="0.25">
      <c r="A2044" s="15" t="s">
        <v>4421</v>
      </c>
      <c r="B2044" t="str">
        <f t="shared" si="31"/>
        <v/>
      </c>
      <c r="C2044" t="str">
        <f>IF(B2044="","",VLOOKUP(B2044,'arf3'!$A$2:$A$801,1,FALSE))</f>
        <v/>
      </c>
    </row>
    <row r="2045" spans="1:3" ht="15" x14ac:dyDescent="0.25">
      <c r="A2045" s="15" t="s">
        <v>4422</v>
      </c>
      <c r="B2045" t="str">
        <f t="shared" si="31"/>
        <v>SRPX2</v>
      </c>
      <c r="C2045" t="str">
        <f>IF(B2045="","",VLOOKUP(B2045,'arf3'!$A$2:$A$801,1,FALSE))</f>
        <v>SRPX2</v>
      </c>
    </row>
    <row r="2046" spans="1:3" ht="15" x14ac:dyDescent="0.25">
      <c r="A2046" s="15" t="s">
        <v>4423</v>
      </c>
      <c r="B2046" t="str">
        <f t="shared" si="31"/>
        <v/>
      </c>
      <c r="C2046" t="str">
        <f>IF(B2046="","",VLOOKUP(B2046,'arf3'!$A$2:$A$801,1,FALSE))</f>
        <v/>
      </c>
    </row>
    <row r="2047" spans="1:3" ht="15" x14ac:dyDescent="0.25">
      <c r="A2047" s="15" t="s">
        <v>4424</v>
      </c>
      <c r="B2047" t="str">
        <f t="shared" si="31"/>
        <v/>
      </c>
      <c r="C2047" t="str">
        <f>IF(B2047="","",VLOOKUP(B2047,'arf3'!$A$2:$A$801,1,FALSE))</f>
        <v/>
      </c>
    </row>
    <row r="2048" spans="1:3" ht="15" x14ac:dyDescent="0.25">
      <c r="A2048" s="15" t="s">
        <v>4425</v>
      </c>
      <c r="B2048" t="str">
        <f t="shared" si="31"/>
        <v>ST3GAL3</v>
      </c>
      <c r="C2048" t="str">
        <f>IF(B2048="","",VLOOKUP(B2048,'arf3'!$A$2:$A$801,1,FALSE))</f>
        <v>ST3GAL3</v>
      </c>
    </row>
    <row r="2049" spans="1:3" ht="15" x14ac:dyDescent="0.25">
      <c r="A2049" s="15" t="s">
        <v>4426</v>
      </c>
      <c r="B2049" t="str">
        <f t="shared" si="31"/>
        <v/>
      </c>
      <c r="C2049" t="str">
        <f>IF(B2049="","",VLOOKUP(B2049,'arf3'!$A$2:$A$801,1,FALSE))</f>
        <v/>
      </c>
    </row>
    <row r="2050" spans="1:3" ht="15" x14ac:dyDescent="0.25">
      <c r="A2050" s="15" t="s">
        <v>4427</v>
      </c>
      <c r="B2050" t="str">
        <f t="shared" ref="B2050:B2113" si="32">IF(RIGHT(A2050,1)="a",LEFT(A2050,LEN(A2050)-6),"")</f>
        <v/>
      </c>
      <c r="C2050" t="str">
        <f>IF(B2050="","",VLOOKUP(B2050,'arf3'!$A$2:$A$801,1,FALSE))</f>
        <v/>
      </c>
    </row>
    <row r="2051" spans="1:3" ht="15" x14ac:dyDescent="0.25">
      <c r="A2051" s="15" t="s">
        <v>4428</v>
      </c>
      <c r="B2051" t="str">
        <f t="shared" si="32"/>
        <v>ST3GAL5</v>
      </c>
      <c r="C2051" t="str">
        <f>IF(B2051="","",VLOOKUP(B2051,'arf3'!$A$2:$A$801,1,FALSE))</f>
        <v>ST3GAL5</v>
      </c>
    </row>
    <row r="2052" spans="1:3" ht="15" x14ac:dyDescent="0.25">
      <c r="A2052" s="15" t="s">
        <v>4429</v>
      </c>
      <c r="B2052" t="str">
        <f t="shared" si="32"/>
        <v/>
      </c>
      <c r="C2052" t="str">
        <f>IF(B2052="","",VLOOKUP(B2052,'arf3'!$A$2:$A$801,1,FALSE))</f>
        <v/>
      </c>
    </row>
    <row r="2053" spans="1:3" ht="15" x14ac:dyDescent="0.25">
      <c r="A2053" s="15" t="s">
        <v>4430</v>
      </c>
      <c r="B2053" t="str">
        <f t="shared" si="32"/>
        <v/>
      </c>
      <c r="C2053" t="str">
        <f>IF(B2053="","",VLOOKUP(B2053,'arf3'!$A$2:$A$801,1,FALSE))</f>
        <v/>
      </c>
    </row>
    <row r="2054" spans="1:3" ht="15" x14ac:dyDescent="0.25">
      <c r="A2054" s="15" t="s">
        <v>4431</v>
      </c>
      <c r="B2054" t="str">
        <f t="shared" si="32"/>
        <v>STAG1</v>
      </c>
      <c r="C2054" t="str">
        <f>IF(B2054="","",VLOOKUP(B2054,'arf3'!$A$2:$A$801,1,FALSE))</f>
        <v>STAG1</v>
      </c>
    </row>
    <row r="2055" spans="1:3" ht="15" x14ac:dyDescent="0.25">
      <c r="A2055" s="15" t="s">
        <v>4432</v>
      </c>
      <c r="B2055" t="str">
        <f t="shared" si="32"/>
        <v/>
      </c>
      <c r="C2055" t="str">
        <f>IF(B2055="","",VLOOKUP(B2055,'arf3'!$A$2:$A$801,1,FALSE))</f>
        <v/>
      </c>
    </row>
    <row r="2056" spans="1:3" ht="15" x14ac:dyDescent="0.25">
      <c r="A2056" s="15" t="s">
        <v>4433</v>
      </c>
      <c r="B2056" t="str">
        <f t="shared" si="32"/>
        <v/>
      </c>
      <c r="C2056" t="str">
        <f>IF(B2056="","",VLOOKUP(B2056,'arf3'!$A$2:$A$801,1,FALSE))</f>
        <v/>
      </c>
    </row>
    <row r="2057" spans="1:3" ht="15" x14ac:dyDescent="0.25">
      <c r="A2057" s="15" t="s">
        <v>4434</v>
      </c>
      <c r="B2057" t="str">
        <f t="shared" si="32"/>
        <v>STAMBP</v>
      </c>
      <c r="C2057" t="str">
        <f>IF(B2057="","",VLOOKUP(B2057,'arf3'!$A$2:$A$801,1,FALSE))</f>
        <v>STAMBP</v>
      </c>
    </row>
    <row r="2058" spans="1:3" ht="15" x14ac:dyDescent="0.25">
      <c r="A2058" s="15" t="s">
        <v>4435</v>
      </c>
      <c r="B2058" t="str">
        <f t="shared" si="32"/>
        <v/>
      </c>
      <c r="C2058" t="str">
        <f>IF(B2058="","",VLOOKUP(B2058,'arf3'!$A$2:$A$801,1,FALSE))</f>
        <v/>
      </c>
    </row>
    <row r="2059" spans="1:3" ht="15" x14ac:dyDescent="0.25">
      <c r="A2059" s="15" t="s">
        <v>4436</v>
      </c>
      <c r="B2059" t="str">
        <f t="shared" si="32"/>
        <v/>
      </c>
      <c r="C2059" t="str">
        <f>IF(B2059="","",VLOOKUP(B2059,'arf3'!$A$2:$A$801,1,FALSE))</f>
        <v/>
      </c>
    </row>
    <row r="2060" spans="1:3" ht="15" x14ac:dyDescent="0.25">
      <c r="A2060" s="15" t="s">
        <v>4437</v>
      </c>
      <c r="B2060" t="str">
        <f t="shared" si="32"/>
        <v>STIL</v>
      </c>
      <c r="C2060" t="str">
        <f>IF(B2060="","",VLOOKUP(B2060,'arf3'!$A$2:$A$801,1,FALSE))</f>
        <v>STIL</v>
      </c>
    </row>
    <row r="2061" spans="1:3" ht="15" x14ac:dyDescent="0.25">
      <c r="A2061" s="15" t="s">
        <v>4438</v>
      </c>
      <c r="B2061" t="str">
        <f t="shared" si="32"/>
        <v/>
      </c>
      <c r="C2061" t="str">
        <f>IF(B2061="","",VLOOKUP(B2061,'arf3'!$A$2:$A$801,1,FALSE))</f>
        <v/>
      </c>
    </row>
    <row r="2062" spans="1:3" ht="15" x14ac:dyDescent="0.25">
      <c r="A2062" s="15" t="s">
        <v>4439</v>
      </c>
      <c r="B2062" t="str">
        <f t="shared" si="32"/>
        <v/>
      </c>
      <c r="C2062" t="str">
        <f>IF(B2062="","",VLOOKUP(B2062,'arf3'!$A$2:$A$801,1,FALSE))</f>
        <v/>
      </c>
    </row>
    <row r="2063" spans="1:3" ht="15" x14ac:dyDescent="0.25">
      <c r="A2063" s="15" t="s">
        <v>4440</v>
      </c>
      <c r="B2063" t="str">
        <f t="shared" si="32"/>
        <v>STRA6</v>
      </c>
      <c r="C2063" t="str">
        <f>IF(B2063="","",VLOOKUP(B2063,'arf3'!$A$2:$A$801,1,FALSE))</f>
        <v>STRA6</v>
      </c>
    </row>
    <row r="2064" spans="1:3" ht="15" x14ac:dyDescent="0.25">
      <c r="A2064" s="15" t="s">
        <v>4441</v>
      </c>
      <c r="B2064" t="str">
        <f t="shared" si="32"/>
        <v/>
      </c>
      <c r="C2064" t="str">
        <f>IF(B2064="","",VLOOKUP(B2064,'arf3'!$A$2:$A$801,1,FALSE))</f>
        <v/>
      </c>
    </row>
    <row r="2065" spans="1:3" ht="15" x14ac:dyDescent="0.25">
      <c r="A2065" s="15" t="s">
        <v>4442</v>
      </c>
      <c r="B2065" t="str">
        <f t="shared" si="32"/>
        <v/>
      </c>
      <c r="C2065" t="str">
        <f>IF(B2065="","",VLOOKUP(B2065,'arf3'!$A$2:$A$801,1,FALSE))</f>
        <v/>
      </c>
    </row>
    <row r="2066" spans="1:3" ht="15" x14ac:dyDescent="0.25">
      <c r="A2066" s="15" t="s">
        <v>4443</v>
      </c>
      <c r="B2066" t="str">
        <f t="shared" si="32"/>
        <v>STT3A</v>
      </c>
      <c r="C2066" t="str">
        <f>IF(B2066="","",VLOOKUP(B2066,'arf3'!$A$2:$A$801,1,FALSE))</f>
        <v>STT3A</v>
      </c>
    </row>
    <row r="2067" spans="1:3" ht="15" x14ac:dyDescent="0.25">
      <c r="A2067" s="15" t="s">
        <v>4444</v>
      </c>
      <c r="B2067" t="str">
        <f t="shared" si="32"/>
        <v/>
      </c>
      <c r="C2067" t="str">
        <f>IF(B2067="","",VLOOKUP(B2067,'arf3'!$A$2:$A$801,1,FALSE))</f>
        <v/>
      </c>
    </row>
    <row r="2068" spans="1:3" ht="15" x14ac:dyDescent="0.25">
      <c r="A2068" s="15" t="s">
        <v>4445</v>
      </c>
      <c r="B2068" t="str">
        <f t="shared" si="32"/>
        <v/>
      </c>
      <c r="C2068" t="str">
        <f>IF(B2068="","",VLOOKUP(B2068,'arf3'!$A$2:$A$801,1,FALSE))</f>
        <v/>
      </c>
    </row>
    <row r="2069" spans="1:3" ht="15" x14ac:dyDescent="0.25">
      <c r="A2069" s="15" t="s">
        <v>4446</v>
      </c>
      <c r="B2069" t="str">
        <f t="shared" si="32"/>
        <v>STT3B</v>
      </c>
      <c r="C2069" t="str">
        <f>IF(B2069="","",VLOOKUP(B2069,'arf3'!$A$2:$A$801,1,FALSE))</f>
        <v>STT3B</v>
      </c>
    </row>
    <row r="2070" spans="1:3" ht="15" x14ac:dyDescent="0.25">
      <c r="A2070" s="15" t="s">
        <v>4447</v>
      </c>
      <c r="B2070" t="str">
        <f t="shared" si="32"/>
        <v/>
      </c>
      <c r="C2070" t="str">
        <f>IF(B2070="","",VLOOKUP(B2070,'arf3'!$A$2:$A$801,1,FALSE))</f>
        <v/>
      </c>
    </row>
    <row r="2071" spans="1:3" ht="15" x14ac:dyDescent="0.25">
      <c r="A2071" s="15" t="s">
        <v>4448</v>
      </c>
      <c r="B2071" t="str">
        <f t="shared" si="32"/>
        <v/>
      </c>
      <c r="C2071" t="str">
        <f>IF(B2071="","",VLOOKUP(B2071,'arf3'!$A$2:$A$801,1,FALSE))</f>
        <v/>
      </c>
    </row>
    <row r="2072" spans="1:3" ht="15" x14ac:dyDescent="0.25">
      <c r="A2072" s="15" t="s">
        <v>4449</v>
      </c>
      <c r="B2072" t="str">
        <f t="shared" si="32"/>
        <v>STX1B</v>
      </c>
      <c r="C2072" t="str">
        <f>IF(B2072="","",VLOOKUP(B2072,'arf3'!$A$2:$A$801,1,FALSE))</f>
        <v>STX1B</v>
      </c>
    </row>
    <row r="2073" spans="1:3" ht="15" x14ac:dyDescent="0.25">
      <c r="A2073" s="15" t="s">
        <v>4450</v>
      </c>
      <c r="B2073" t="str">
        <f t="shared" si="32"/>
        <v/>
      </c>
      <c r="C2073" t="str">
        <f>IF(B2073="","",VLOOKUP(B2073,'arf3'!$A$2:$A$801,1,FALSE))</f>
        <v/>
      </c>
    </row>
    <row r="2074" spans="1:3" ht="15" x14ac:dyDescent="0.25">
      <c r="A2074" s="15" t="s">
        <v>4451</v>
      </c>
      <c r="B2074" t="str">
        <f t="shared" si="32"/>
        <v/>
      </c>
      <c r="C2074" t="str">
        <f>IF(B2074="","",VLOOKUP(B2074,'arf3'!$A$2:$A$801,1,FALSE))</f>
        <v/>
      </c>
    </row>
    <row r="2075" spans="1:3" ht="15" x14ac:dyDescent="0.25">
      <c r="A2075" s="15" t="s">
        <v>4452</v>
      </c>
      <c r="B2075" t="str">
        <f t="shared" si="32"/>
        <v>STXBP1</v>
      </c>
      <c r="C2075" t="str">
        <f>IF(B2075="","",VLOOKUP(B2075,'arf3'!$A$2:$A$801,1,FALSE))</f>
        <v>STXBP1</v>
      </c>
    </row>
    <row r="2076" spans="1:3" ht="15" x14ac:dyDescent="0.25">
      <c r="A2076" s="15" t="s">
        <v>4453</v>
      </c>
      <c r="B2076" t="str">
        <f t="shared" si="32"/>
        <v/>
      </c>
      <c r="C2076" t="str">
        <f>IF(B2076="","",VLOOKUP(B2076,'arf3'!$A$2:$A$801,1,FALSE))</f>
        <v/>
      </c>
    </row>
    <row r="2077" spans="1:3" ht="15" x14ac:dyDescent="0.25">
      <c r="A2077" s="15" t="s">
        <v>4454</v>
      </c>
      <c r="B2077" t="str">
        <f t="shared" si="32"/>
        <v/>
      </c>
      <c r="C2077" t="str">
        <f>IF(B2077="","",VLOOKUP(B2077,'arf3'!$A$2:$A$801,1,FALSE))</f>
        <v/>
      </c>
    </row>
    <row r="2078" spans="1:3" ht="15" x14ac:dyDescent="0.25">
      <c r="A2078" s="15" t="s">
        <v>4455</v>
      </c>
      <c r="B2078" t="str">
        <f t="shared" si="32"/>
        <v>SUCLA2</v>
      </c>
      <c r="C2078" t="str">
        <f>IF(B2078="","",VLOOKUP(B2078,'arf3'!$A$2:$A$801,1,FALSE))</f>
        <v>SUCLA2</v>
      </c>
    </row>
    <row r="2079" spans="1:3" ht="15" x14ac:dyDescent="0.25">
      <c r="A2079" s="15" t="s">
        <v>4456</v>
      </c>
      <c r="B2079" t="str">
        <f t="shared" si="32"/>
        <v/>
      </c>
      <c r="C2079" t="str">
        <f>IF(B2079="","",VLOOKUP(B2079,'arf3'!$A$2:$A$801,1,FALSE))</f>
        <v/>
      </c>
    </row>
    <row r="2080" spans="1:3" ht="15" x14ac:dyDescent="0.25">
      <c r="A2080" s="15" t="s">
        <v>4457</v>
      </c>
      <c r="B2080" t="str">
        <f t="shared" si="32"/>
        <v/>
      </c>
      <c r="C2080" t="str">
        <f>IF(B2080="","",VLOOKUP(B2080,'arf3'!$A$2:$A$801,1,FALSE))</f>
        <v/>
      </c>
    </row>
    <row r="2081" spans="1:3" ht="15" x14ac:dyDescent="0.25">
      <c r="A2081" s="15" t="s">
        <v>4458</v>
      </c>
      <c r="B2081" t="str">
        <f t="shared" si="32"/>
        <v>SUOX</v>
      </c>
      <c r="C2081" t="str">
        <f>IF(B2081="","",VLOOKUP(B2081,'arf3'!$A$2:$A$801,1,FALSE))</f>
        <v>SUOX</v>
      </c>
    </row>
    <row r="2082" spans="1:3" ht="15" x14ac:dyDescent="0.25">
      <c r="A2082" s="15" t="s">
        <v>4459</v>
      </c>
      <c r="B2082" t="str">
        <f t="shared" si="32"/>
        <v/>
      </c>
      <c r="C2082" t="str">
        <f>IF(B2082="","",VLOOKUP(B2082,'arf3'!$A$2:$A$801,1,FALSE))</f>
        <v/>
      </c>
    </row>
    <row r="2083" spans="1:3" ht="15" x14ac:dyDescent="0.25">
      <c r="A2083" s="15" t="s">
        <v>4460</v>
      </c>
      <c r="B2083" t="str">
        <f t="shared" si="32"/>
        <v/>
      </c>
      <c r="C2083" t="str">
        <f>IF(B2083="","",VLOOKUP(B2083,'arf3'!$A$2:$A$801,1,FALSE))</f>
        <v/>
      </c>
    </row>
    <row r="2084" spans="1:3" ht="15" x14ac:dyDescent="0.25">
      <c r="A2084" s="15" t="s">
        <v>4461</v>
      </c>
      <c r="B2084" t="str">
        <f t="shared" si="32"/>
        <v>SURF1</v>
      </c>
      <c r="C2084" t="str">
        <f>IF(B2084="","",VLOOKUP(B2084,'arf3'!$A$2:$A$801,1,FALSE))</f>
        <v>SURF1</v>
      </c>
    </row>
    <row r="2085" spans="1:3" ht="15" x14ac:dyDescent="0.25">
      <c r="A2085" s="15" t="s">
        <v>4462</v>
      </c>
      <c r="B2085" t="str">
        <f t="shared" si="32"/>
        <v/>
      </c>
      <c r="C2085" t="str">
        <f>IF(B2085="","",VLOOKUP(B2085,'arf3'!$A$2:$A$801,1,FALSE))</f>
        <v/>
      </c>
    </row>
    <row r="2086" spans="1:3" ht="15" x14ac:dyDescent="0.25">
      <c r="A2086" s="15" t="s">
        <v>4463</v>
      </c>
      <c r="B2086" t="str">
        <f t="shared" si="32"/>
        <v/>
      </c>
      <c r="C2086" t="str">
        <f>IF(B2086="","",VLOOKUP(B2086,'arf3'!$A$2:$A$801,1,FALSE))</f>
        <v/>
      </c>
    </row>
    <row r="2087" spans="1:3" ht="15" x14ac:dyDescent="0.25">
      <c r="A2087" s="15" t="s">
        <v>4464</v>
      </c>
      <c r="B2087" t="str">
        <f t="shared" si="32"/>
        <v>SYN1</v>
      </c>
      <c r="C2087" t="str">
        <f>IF(B2087="","",VLOOKUP(B2087,'arf3'!$A$2:$A$801,1,FALSE))</f>
        <v>SYN1</v>
      </c>
    </row>
    <row r="2088" spans="1:3" ht="15" x14ac:dyDescent="0.25">
      <c r="A2088" s="15" t="s">
        <v>4465</v>
      </c>
      <c r="B2088" t="str">
        <f t="shared" si="32"/>
        <v/>
      </c>
      <c r="C2088" t="str">
        <f>IF(B2088="","",VLOOKUP(B2088,'arf3'!$A$2:$A$801,1,FALSE))</f>
        <v/>
      </c>
    </row>
    <row r="2089" spans="1:3" ht="15" x14ac:dyDescent="0.25">
      <c r="A2089" s="15" t="s">
        <v>4466</v>
      </c>
      <c r="B2089" t="str">
        <f t="shared" si="32"/>
        <v/>
      </c>
      <c r="C2089" t="str">
        <f>IF(B2089="","",VLOOKUP(B2089,'arf3'!$A$2:$A$801,1,FALSE))</f>
        <v/>
      </c>
    </row>
    <row r="2090" spans="1:3" ht="15" x14ac:dyDescent="0.25">
      <c r="A2090" s="15" t="s">
        <v>4467</v>
      </c>
      <c r="B2090" t="str">
        <f t="shared" si="32"/>
        <v>SYNCRIP</v>
      </c>
      <c r="C2090" t="str">
        <f>IF(B2090="","",VLOOKUP(B2090,'arf3'!$A$2:$A$801,1,FALSE))</f>
        <v>SYNCRIP</v>
      </c>
    </row>
    <row r="2091" spans="1:3" ht="15" x14ac:dyDescent="0.25">
      <c r="A2091" s="15" t="s">
        <v>4468</v>
      </c>
      <c r="B2091" t="str">
        <f t="shared" si="32"/>
        <v/>
      </c>
      <c r="C2091" t="str">
        <f>IF(B2091="","",VLOOKUP(B2091,'arf3'!$A$2:$A$801,1,FALSE))</f>
        <v/>
      </c>
    </row>
    <row r="2092" spans="1:3" ht="15" x14ac:dyDescent="0.25">
      <c r="A2092" s="15" t="s">
        <v>4469</v>
      </c>
      <c r="B2092" t="str">
        <f t="shared" si="32"/>
        <v/>
      </c>
      <c r="C2092" t="str">
        <f>IF(B2092="","",VLOOKUP(B2092,'arf3'!$A$2:$A$801,1,FALSE))</f>
        <v/>
      </c>
    </row>
    <row r="2093" spans="1:3" ht="15" x14ac:dyDescent="0.25">
      <c r="A2093" s="15" t="s">
        <v>4470</v>
      </c>
      <c r="B2093" t="str">
        <f t="shared" si="32"/>
        <v>SYNE1</v>
      </c>
      <c r="C2093" t="str">
        <f>IF(B2093="","",VLOOKUP(B2093,'arf3'!$A$2:$A$801,1,FALSE))</f>
        <v>SYNE1</v>
      </c>
    </row>
    <row r="2094" spans="1:3" ht="15" x14ac:dyDescent="0.25">
      <c r="A2094" s="15" t="s">
        <v>4471</v>
      </c>
      <c r="B2094" t="str">
        <f t="shared" si="32"/>
        <v/>
      </c>
      <c r="C2094" t="str">
        <f>IF(B2094="","",VLOOKUP(B2094,'arf3'!$A$2:$A$801,1,FALSE))</f>
        <v/>
      </c>
    </row>
    <row r="2095" spans="1:3" ht="15" x14ac:dyDescent="0.25">
      <c r="A2095" s="15" t="s">
        <v>4472</v>
      </c>
      <c r="B2095" t="str">
        <f t="shared" si="32"/>
        <v/>
      </c>
      <c r="C2095" t="str">
        <f>IF(B2095="","",VLOOKUP(B2095,'arf3'!$A$2:$A$801,1,FALSE))</f>
        <v/>
      </c>
    </row>
    <row r="2096" spans="1:3" ht="15" x14ac:dyDescent="0.25">
      <c r="A2096" s="15" t="s">
        <v>4473</v>
      </c>
      <c r="B2096" t="str">
        <f t="shared" si="32"/>
        <v>SYNGAP1</v>
      </c>
      <c r="C2096" t="str">
        <f>IF(B2096="","",VLOOKUP(B2096,'arf3'!$A$2:$A$801,1,FALSE))</f>
        <v>SYNGAP1</v>
      </c>
    </row>
    <row r="2097" spans="1:3" ht="15" x14ac:dyDescent="0.25">
      <c r="A2097" s="15" t="s">
        <v>4474</v>
      </c>
      <c r="B2097" t="str">
        <f t="shared" si="32"/>
        <v/>
      </c>
      <c r="C2097" t="str">
        <f>IF(B2097="","",VLOOKUP(B2097,'arf3'!$A$2:$A$801,1,FALSE))</f>
        <v/>
      </c>
    </row>
    <row r="2098" spans="1:3" ht="15" x14ac:dyDescent="0.25">
      <c r="A2098" s="15" t="s">
        <v>4475</v>
      </c>
      <c r="B2098" t="str">
        <f t="shared" si="32"/>
        <v/>
      </c>
      <c r="C2098" t="str">
        <f>IF(B2098="","",VLOOKUP(B2098,'arf3'!$A$2:$A$801,1,FALSE))</f>
        <v/>
      </c>
    </row>
    <row r="2099" spans="1:3" ht="15" x14ac:dyDescent="0.25">
      <c r="A2099" s="15" t="s">
        <v>4476</v>
      </c>
      <c r="B2099" t="str">
        <f t="shared" si="32"/>
        <v>SYP</v>
      </c>
      <c r="C2099" t="str">
        <f>IF(B2099="","",VLOOKUP(B2099,'arf3'!$A$2:$A$801,1,FALSE))</f>
        <v>SYP</v>
      </c>
    </row>
    <row r="2100" spans="1:3" ht="15" x14ac:dyDescent="0.25">
      <c r="A2100" s="15" t="s">
        <v>4477</v>
      </c>
      <c r="B2100" t="str">
        <f t="shared" si="32"/>
        <v/>
      </c>
      <c r="C2100" t="str">
        <f>IF(B2100="","",VLOOKUP(B2100,'arf3'!$A$2:$A$801,1,FALSE))</f>
        <v/>
      </c>
    </row>
    <row r="2101" spans="1:3" ht="15" x14ac:dyDescent="0.25">
      <c r="A2101" s="15" t="s">
        <v>4478</v>
      </c>
      <c r="B2101" t="str">
        <f t="shared" si="32"/>
        <v/>
      </c>
      <c r="C2101" t="str">
        <f>IF(B2101="","",VLOOKUP(B2101,'arf3'!$A$2:$A$801,1,FALSE))</f>
        <v/>
      </c>
    </row>
    <row r="2102" spans="1:3" ht="15" x14ac:dyDescent="0.25">
      <c r="A2102" s="15" t="s">
        <v>4479</v>
      </c>
      <c r="B2102" t="str">
        <f t="shared" si="32"/>
        <v>SYT14</v>
      </c>
      <c r="C2102" t="str">
        <f>IF(B2102="","",VLOOKUP(B2102,'arf3'!$A$2:$A$801,1,FALSE))</f>
        <v>SYT14</v>
      </c>
    </row>
    <row r="2103" spans="1:3" ht="15" x14ac:dyDescent="0.25">
      <c r="A2103" s="15" t="s">
        <v>4480</v>
      </c>
      <c r="B2103" t="str">
        <f t="shared" si="32"/>
        <v/>
      </c>
      <c r="C2103" t="str">
        <f>IF(B2103="","",VLOOKUP(B2103,'arf3'!$A$2:$A$801,1,FALSE))</f>
        <v/>
      </c>
    </row>
    <row r="2104" spans="1:3" ht="15" x14ac:dyDescent="0.25">
      <c r="A2104" s="15" t="s">
        <v>4481</v>
      </c>
      <c r="B2104" t="str">
        <f t="shared" si="32"/>
        <v/>
      </c>
      <c r="C2104" t="str">
        <f>IF(B2104="","",VLOOKUP(B2104,'arf3'!$A$2:$A$801,1,FALSE))</f>
        <v/>
      </c>
    </row>
    <row r="2105" spans="1:3" ht="15" x14ac:dyDescent="0.25">
      <c r="A2105" s="15" t="s">
        <v>4482</v>
      </c>
      <c r="B2105" t="str">
        <f t="shared" si="32"/>
        <v>TAF2</v>
      </c>
      <c r="C2105" t="str">
        <f>IF(B2105="","",VLOOKUP(B2105,'arf3'!$A$2:$A$801,1,FALSE))</f>
        <v>TAF2</v>
      </c>
    </row>
    <row r="2106" spans="1:3" ht="15" x14ac:dyDescent="0.25">
      <c r="A2106" s="15" t="s">
        <v>4483</v>
      </c>
      <c r="B2106" t="str">
        <f t="shared" si="32"/>
        <v/>
      </c>
      <c r="C2106" t="str">
        <f>IF(B2106="","",VLOOKUP(B2106,'arf3'!$A$2:$A$801,1,FALSE))</f>
        <v/>
      </c>
    </row>
    <row r="2107" spans="1:3" ht="15" x14ac:dyDescent="0.25">
      <c r="A2107" s="15" t="s">
        <v>4484</v>
      </c>
      <c r="B2107" t="str">
        <f t="shared" si="32"/>
        <v/>
      </c>
      <c r="C2107" t="str">
        <f>IF(B2107="","",VLOOKUP(B2107,'arf3'!$A$2:$A$801,1,FALSE))</f>
        <v/>
      </c>
    </row>
    <row r="2108" spans="1:3" ht="15" x14ac:dyDescent="0.25">
      <c r="A2108" s="15" t="s">
        <v>4485</v>
      </c>
      <c r="B2108" t="str">
        <f t="shared" si="32"/>
        <v>TAT</v>
      </c>
      <c r="C2108" t="str">
        <f>IF(B2108="","",VLOOKUP(B2108,'arf3'!$A$2:$A$801,1,FALSE))</f>
        <v>TAT</v>
      </c>
    </row>
    <row r="2109" spans="1:3" ht="15" x14ac:dyDescent="0.25">
      <c r="A2109" s="15" t="s">
        <v>4486</v>
      </c>
      <c r="B2109" t="str">
        <f t="shared" si="32"/>
        <v/>
      </c>
      <c r="C2109" t="str">
        <f>IF(B2109="","",VLOOKUP(B2109,'arf3'!$A$2:$A$801,1,FALSE))</f>
        <v/>
      </c>
    </row>
    <row r="2110" spans="1:3" ht="15" x14ac:dyDescent="0.25">
      <c r="A2110" s="15" t="s">
        <v>4487</v>
      </c>
      <c r="B2110" t="str">
        <f t="shared" si="32"/>
        <v/>
      </c>
      <c r="C2110" t="str">
        <f>IF(B2110="","",VLOOKUP(B2110,'arf3'!$A$2:$A$801,1,FALSE))</f>
        <v/>
      </c>
    </row>
    <row r="2111" spans="1:3" ht="15" x14ac:dyDescent="0.25">
      <c r="A2111" s="15" t="s">
        <v>4488</v>
      </c>
      <c r="B2111" t="str">
        <f t="shared" si="32"/>
        <v>TBC1D24</v>
      </c>
      <c r="C2111" t="str">
        <f>IF(B2111="","",VLOOKUP(B2111,'arf3'!$A$2:$A$801,1,FALSE))</f>
        <v>TBC1D24</v>
      </c>
    </row>
    <row r="2112" spans="1:3" ht="15" x14ac:dyDescent="0.25">
      <c r="A2112" s="15" t="s">
        <v>4489</v>
      </c>
      <c r="B2112" t="str">
        <f t="shared" si="32"/>
        <v/>
      </c>
      <c r="C2112" t="str">
        <f>IF(B2112="","",VLOOKUP(B2112,'arf3'!$A$2:$A$801,1,FALSE))</f>
        <v/>
      </c>
    </row>
    <row r="2113" spans="1:3" ht="15" x14ac:dyDescent="0.25">
      <c r="A2113" s="15" t="s">
        <v>4490</v>
      </c>
      <c r="B2113" t="str">
        <f t="shared" si="32"/>
        <v/>
      </c>
      <c r="C2113" t="str">
        <f>IF(B2113="","",VLOOKUP(B2113,'arf3'!$A$2:$A$801,1,FALSE))</f>
        <v/>
      </c>
    </row>
    <row r="2114" spans="1:3" ht="15" x14ac:dyDescent="0.25">
      <c r="A2114" s="15" t="s">
        <v>4491</v>
      </c>
      <c r="B2114" t="str">
        <f t="shared" ref="B2114:B2177" si="33">IF(RIGHT(A2114,1)="a",LEFT(A2114,LEN(A2114)-6),"")</f>
        <v>TBC1D7</v>
      </c>
      <c r="C2114" t="str">
        <f>IF(B2114="","",VLOOKUP(B2114,'arf3'!$A$2:$A$801,1,FALSE))</f>
        <v>TBC1D7</v>
      </c>
    </row>
    <row r="2115" spans="1:3" ht="15" x14ac:dyDescent="0.25">
      <c r="A2115" s="15" t="s">
        <v>4492</v>
      </c>
      <c r="B2115" t="str">
        <f t="shared" si="33"/>
        <v/>
      </c>
      <c r="C2115" t="str">
        <f>IF(B2115="","",VLOOKUP(B2115,'arf3'!$A$2:$A$801,1,FALSE))</f>
        <v/>
      </c>
    </row>
    <row r="2116" spans="1:3" ht="15" x14ac:dyDescent="0.25">
      <c r="A2116" s="15" t="s">
        <v>4493</v>
      </c>
      <c r="B2116" t="str">
        <f t="shared" si="33"/>
        <v/>
      </c>
      <c r="C2116" t="str">
        <f>IF(B2116="","",VLOOKUP(B2116,'arf3'!$A$2:$A$801,1,FALSE))</f>
        <v/>
      </c>
    </row>
    <row r="2117" spans="1:3" ht="15" x14ac:dyDescent="0.25">
      <c r="A2117" s="15" t="s">
        <v>4494</v>
      </c>
      <c r="B2117" t="str">
        <f t="shared" si="33"/>
        <v>TBCE</v>
      </c>
      <c r="C2117" t="str">
        <f>IF(B2117="","",VLOOKUP(B2117,'arf3'!$A$2:$A$801,1,FALSE))</f>
        <v>TBCE</v>
      </c>
    </row>
    <row r="2118" spans="1:3" ht="15" x14ac:dyDescent="0.25">
      <c r="A2118" s="15" t="s">
        <v>4495</v>
      </c>
      <c r="B2118" t="str">
        <f t="shared" si="33"/>
        <v/>
      </c>
      <c r="C2118" t="str">
        <f>IF(B2118="","",VLOOKUP(B2118,'arf3'!$A$2:$A$801,1,FALSE))</f>
        <v/>
      </c>
    </row>
    <row r="2119" spans="1:3" ht="15" x14ac:dyDescent="0.25">
      <c r="A2119" s="15" t="s">
        <v>4496</v>
      </c>
      <c r="B2119" t="str">
        <f t="shared" si="33"/>
        <v/>
      </c>
      <c r="C2119" t="str">
        <f>IF(B2119="","",VLOOKUP(B2119,'arf3'!$A$2:$A$801,1,FALSE))</f>
        <v/>
      </c>
    </row>
    <row r="2120" spans="1:3" ht="15" x14ac:dyDescent="0.25">
      <c r="A2120" s="15" t="s">
        <v>4497</v>
      </c>
      <c r="B2120" t="str">
        <f t="shared" si="33"/>
        <v>TBL1XR1</v>
      </c>
      <c r="C2120" t="str">
        <f>IF(B2120="","",VLOOKUP(B2120,'arf3'!$A$2:$A$801,1,FALSE))</f>
        <v>TBL1XR1</v>
      </c>
    </row>
    <row r="2121" spans="1:3" ht="15" x14ac:dyDescent="0.25">
      <c r="A2121" s="15" t="s">
        <v>4498</v>
      </c>
      <c r="B2121" t="str">
        <f t="shared" si="33"/>
        <v/>
      </c>
      <c r="C2121" t="str">
        <f>IF(B2121="","",VLOOKUP(B2121,'arf3'!$A$2:$A$801,1,FALSE))</f>
        <v/>
      </c>
    </row>
    <row r="2122" spans="1:3" ht="15" x14ac:dyDescent="0.25">
      <c r="A2122" s="15" t="s">
        <v>4499</v>
      </c>
      <c r="B2122" t="str">
        <f t="shared" si="33"/>
        <v/>
      </c>
      <c r="C2122" t="str">
        <f>IF(B2122="","",VLOOKUP(B2122,'arf3'!$A$2:$A$801,1,FALSE))</f>
        <v/>
      </c>
    </row>
    <row r="2123" spans="1:3" ht="15" x14ac:dyDescent="0.25">
      <c r="A2123" s="15" t="s">
        <v>4500</v>
      </c>
      <c r="B2123" t="str">
        <f t="shared" si="33"/>
        <v>TBR1</v>
      </c>
      <c r="C2123" t="str">
        <f>IF(B2123="","",VLOOKUP(B2123,'arf3'!$A$2:$A$801,1,FALSE))</f>
        <v>TBR1</v>
      </c>
    </row>
    <row r="2124" spans="1:3" ht="15" x14ac:dyDescent="0.25">
      <c r="A2124" s="15" t="s">
        <v>4501</v>
      </c>
      <c r="B2124" t="str">
        <f t="shared" si="33"/>
        <v/>
      </c>
      <c r="C2124" t="str">
        <f>IF(B2124="","",VLOOKUP(B2124,'arf3'!$A$2:$A$801,1,FALSE))</f>
        <v/>
      </c>
    </row>
    <row r="2125" spans="1:3" ht="15" x14ac:dyDescent="0.25">
      <c r="A2125" s="15" t="s">
        <v>4502</v>
      </c>
      <c r="B2125" t="str">
        <f t="shared" si="33"/>
        <v/>
      </c>
      <c r="C2125" t="str">
        <f>IF(B2125="","",VLOOKUP(B2125,'arf3'!$A$2:$A$801,1,FALSE))</f>
        <v/>
      </c>
    </row>
    <row r="2126" spans="1:3" ht="15" x14ac:dyDescent="0.25">
      <c r="A2126" s="15" t="s">
        <v>4503</v>
      </c>
      <c r="B2126" t="str">
        <f t="shared" si="33"/>
        <v>TCF20</v>
      </c>
      <c r="C2126" t="str">
        <f>IF(B2126="","",VLOOKUP(B2126,'arf3'!$A$2:$A$801,1,FALSE))</f>
        <v>TCF20</v>
      </c>
    </row>
    <row r="2127" spans="1:3" ht="15" x14ac:dyDescent="0.25">
      <c r="A2127" s="15" t="s">
        <v>4504</v>
      </c>
      <c r="B2127" t="str">
        <f t="shared" si="33"/>
        <v/>
      </c>
      <c r="C2127" t="str">
        <f>IF(B2127="","",VLOOKUP(B2127,'arf3'!$A$2:$A$801,1,FALSE))</f>
        <v/>
      </c>
    </row>
    <row r="2128" spans="1:3" ht="15" x14ac:dyDescent="0.25">
      <c r="A2128" s="15" t="s">
        <v>4505</v>
      </c>
      <c r="B2128" t="str">
        <f t="shared" si="33"/>
        <v/>
      </c>
      <c r="C2128" t="str">
        <f>IF(B2128="","",VLOOKUP(B2128,'arf3'!$A$2:$A$801,1,FALSE))</f>
        <v/>
      </c>
    </row>
    <row r="2129" spans="1:3" ht="15" x14ac:dyDescent="0.25">
      <c r="A2129" s="15" t="s">
        <v>4506</v>
      </c>
      <c r="B2129" t="str">
        <f t="shared" si="33"/>
        <v>TCF4</v>
      </c>
      <c r="C2129" t="str">
        <f>IF(B2129="","",VLOOKUP(B2129,'arf3'!$A$2:$A$801,1,FALSE))</f>
        <v>TCF4</v>
      </c>
    </row>
    <row r="2130" spans="1:3" ht="15" x14ac:dyDescent="0.25">
      <c r="A2130" s="15" t="s">
        <v>4507</v>
      </c>
      <c r="B2130" t="str">
        <f t="shared" si="33"/>
        <v/>
      </c>
      <c r="C2130" t="str">
        <f>IF(B2130="","",VLOOKUP(B2130,'arf3'!$A$2:$A$801,1,FALSE))</f>
        <v/>
      </c>
    </row>
    <row r="2131" spans="1:3" ht="15" x14ac:dyDescent="0.25">
      <c r="A2131" s="15" t="s">
        <v>4508</v>
      </c>
      <c r="B2131" t="str">
        <f t="shared" si="33"/>
        <v/>
      </c>
      <c r="C2131" t="str">
        <f>IF(B2131="","",VLOOKUP(B2131,'arf3'!$A$2:$A$801,1,FALSE))</f>
        <v/>
      </c>
    </row>
    <row r="2132" spans="1:3" ht="15" x14ac:dyDescent="0.25">
      <c r="A2132" s="15" t="s">
        <v>4509</v>
      </c>
      <c r="B2132" t="str">
        <f t="shared" si="33"/>
        <v>TCOF1</v>
      </c>
      <c r="C2132" t="str">
        <f>IF(B2132="","",VLOOKUP(B2132,'arf3'!$A$2:$A$801,1,FALSE))</f>
        <v>TCOF1</v>
      </c>
    </row>
    <row r="2133" spans="1:3" ht="15" x14ac:dyDescent="0.25">
      <c r="A2133" s="15" t="s">
        <v>4510</v>
      </c>
      <c r="B2133" t="str">
        <f t="shared" si="33"/>
        <v/>
      </c>
      <c r="C2133" t="str">
        <f>IF(B2133="","",VLOOKUP(B2133,'arf3'!$A$2:$A$801,1,FALSE))</f>
        <v/>
      </c>
    </row>
    <row r="2134" spans="1:3" ht="15" x14ac:dyDescent="0.25">
      <c r="A2134" s="15" t="s">
        <v>4511</v>
      </c>
      <c r="B2134" t="str">
        <f t="shared" si="33"/>
        <v/>
      </c>
      <c r="C2134" t="str">
        <f>IF(B2134="","",VLOOKUP(B2134,'arf3'!$A$2:$A$801,1,FALSE))</f>
        <v/>
      </c>
    </row>
    <row r="2135" spans="1:3" ht="15" x14ac:dyDescent="0.25">
      <c r="A2135" s="15" t="s">
        <v>4512</v>
      </c>
      <c r="B2135" t="str">
        <f t="shared" si="33"/>
        <v>TCTN1</v>
      </c>
      <c r="C2135" t="str">
        <f>IF(B2135="","",VLOOKUP(B2135,'arf3'!$A$2:$A$801,1,FALSE))</f>
        <v>TCTN1</v>
      </c>
    </row>
    <row r="2136" spans="1:3" ht="15" x14ac:dyDescent="0.25">
      <c r="A2136" s="15" t="s">
        <v>4513</v>
      </c>
      <c r="B2136" t="str">
        <f t="shared" si="33"/>
        <v/>
      </c>
      <c r="C2136" t="str">
        <f>IF(B2136="","",VLOOKUP(B2136,'arf3'!$A$2:$A$801,1,FALSE))</f>
        <v/>
      </c>
    </row>
    <row r="2137" spans="1:3" ht="15" x14ac:dyDescent="0.25">
      <c r="A2137" s="15" t="s">
        <v>4514</v>
      </c>
      <c r="B2137" t="str">
        <f t="shared" si="33"/>
        <v/>
      </c>
      <c r="C2137" t="str">
        <f>IF(B2137="","",VLOOKUP(B2137,'arf3'!$A$2:$A$801,1,FALSE))</f>
        <v/>
      </c>
    </row>
    <row r="2138" spans="1:3" ht="15" x14ac:dyDescent="0.25">
      <c r="A2138" s="15" t="s">
        <v>4515</v>
      </c>
      <c r="B2138" t="str">
        <f t="shared" si="33"/>
        <v>TCTN2</v>
      </c>
      <c r="C2138" t="str">
        <f>IF(B2138="","",VLOOKUP(B2138,'arf3'!$A$2:$A$801,1,FALSE))</f>
        <v>TCTN2</v>
      </c>
    </row>
    <row r="2139" spans="1:3" ht="15" x14ac:dyDescent="0.25">
      <c r="A2139" s="15" t="s">
        <v>4516</v>
      </c>
      <c r="B2139" t="str">
        <f t="shared" si="33"/>
        <v/>
      </c>
      <c r="C2139" t="str">
        <f>IF(B2139="","",VLOOKUP(B2139,'arf3'!$A$2:$A$801,1,FALSE))</f>
        <v/>
      </c>
    </row>
    <row r="2140" spans="1:3" ht="15" x14ac:dyDescent="0.25">
      <c r="A2140" s="15" t="s">
        <v>4517</v>
      </c>
      <c r="B2140" t="str">
        <f t="shared" si="33"/>
        <v/>
      </c>
      <c r="C2140" t="str">
        <f>IF(B2140="","",VLOOKUP(B2140,'arf3'!$A$2:$A$801,1,FALSE))</f>
        <v/>
      </c>
    </row>
    <row r="2141" spans="1:3" ht="15" x14ac:dyDescent="0.25">
      <c r="A2141" s="15" t="s">
        <v>4518</v>
      </c>
      <c r="B2141" t="str">
        <f t="shared" si="33"/>
        <v>TCTN3</v>
      </c>
      <c r="C2141" t="str">
        <f>IF(B2141="","",VLOOKUP(B2141,'arf3'!$A$2:$A$801,1,FALSE))</f>
        <v>TCTN3</v>
      </c>
    </row>
    <row r="2142" spans="1:3" ht="15" x14ac:dyDescent="0.25">
      <c r="A2142" s="15" t="s">
        <v>4519</v>
      </c>
      <c r="B2142" t="str">
        <f t="shared" si="33"/>
        <v/>
      </c>
      <c r="C2142" t="str">
        <f>IF(B2142="","",VLOOKUP(B2142,'arf3'!$A$2:$A$801,1,FALSE))</f>
        <v/>
      </c>
    </row>
    <row r="2143" spans="1:3" ht="15" x14ac:dyDescent="0.25">
      <c r="A2143" s="15" t="s">
        <v>4520</v>
      </c>
      <c r="B2143" t="str">
        <f t="shared" si="33"/>
        <v/>
      </c>
      <c r="C2143" t="str">
        <f>IF(B2143="","",VLOOKUP(B2143,'arf3'!$A$2:$A$801,1,FALSE))</f>
        <v/>
      </c>
    </row>
    <row r="2144" spans="1:3" ht="15" x14ac:dyDescent="0.25">
      <c r="A2144" s="15" t="s">
        <v>4521</v>
      </c>
      <c r="B2144" t="str">
        <f t="shared" si="33"/>
        <v>TECR</v>
      </c>
      <c r="C2144" t="str">
        <f>IF(B2144="","",VLOOKUP(B2144,'arf3'!$A$2:$A$801,1,FALSE))</f>
        <v>TECR</v>
      </c>
    </row>
    <row r="2145" spans="1:3" ht="15" x14ac:dyDescent="0.25">
      <c r="A2145" s="15" t="s">
        <v>4522</v>
      </c>
      <c r="B2145" t="str">
        <f t="shared" si="33"/>
        <v/>
      </c>
      <c r="C2145" t="str">
        <f>IF(B2145="","",VLOOKUP(B2145,'arf3'!$A$2:$A$801,1,FALSE))</f>
        <v/>
      </c>
    </row>
    <row r="2146" spans="1:3" ht="15" x14ac:dyDescent="0.25">
      <c r="A2146" s="15" t="s">
        <v>4523</v>
      </c>
      <c r="B2146" t="str">
        <f t="shared" si="33"/>
        <v/>
      </c>
      <c r="C2146" t="str">
        <f>IF(B2146="","",VLOOKUP(B2146,'arf3'!$A$2:$A$801,1,FALSE))</f>
        <v/>
      </c>
    </row>
    <row r="2147" spans="1:3" ht="15" x14ac:dyDescent="0.25">
      <c r="A2147" s="15" t="s">
        <v>4524</v>
      </c>
      <c r="B2147" t="str">
        <f t="shared" si="33"/>
        <v>TECTA</v>
      </c>
      <c r="C2147" t="str">
        <f>IF(B2147="","",VLOOKUP(B2147,'arf3'!$A$2:$A$801,1,FALSE))</f>
        <v>TECTA</v>
      </c>
    </row>
    <row r="2148" spans="1:3" ht="15" x14ac:dyDescent="0.25">
      <c r="A2148" s="15" t="s">
        <v>4525</v>
      </c>
      <c r="B2148" t="str">
        <f t="shared" si="33"/>
        <v/>
      </c>
      <c r="C2148" t="str">
        <f>IF(B2148="","",VLOOKUP(B2148,'arf3'!$A$2:$A$801,1,FALSE))</f>
        <v/>
      </c>
    </row>
    <row r="2149" spans="1:3" ht="15" x14ac:dyDescent="0.25">
      <c r="A2149" s="15" t="s">
        <v>4526</v>
      </c>
      <c r="B2149" t="str">
        <f t="shared" si="33"/>
        <v/>
      </c>
      <c r="C2149" t="str">
        <f>IF(B2149="","",VLOOKUP(B2149,'arf3'!$A$2:$A$801,1,FALSE))</f>
        <v/>
      </c>
    </row>
    <row r="2150" spans="1:3" ht="15" x14ac:dyDescent="0.25">
      <c r="A2150" s="15" t="s">
        <v>4527</v>
      </c>
      <c r="B2150" t="str">
        <f t="shared" si="33"/>
        <v>TGIF1</v>
      </c>
      <c r="C2150" t="str">
        <f>IF(B2150="","",VLOOKUP(B2150,'arf3'!$A$2:$A$801,1,FALSE))</f>
        <v>TGIF1</v>
      </c>
    </row>
    <row r="2151" spans="1:3" ht="15" x14ac:dyDescent="0.25">
      <c r="A2151" s="15" t="s">
        <v>4528</v>
      </c>
      <c r="B2151" t="str">
        <f t="shared" si="33"/>
        <v/>
      </c>
      <c r="C2151" t="str">
        <f>IF(B2151="","",VLOOKUP(B2151,'arf3'!$A$2:$A$801,1,FALSE))</f>
        <v/>
      </c>
    </row>
    <row r="2152" spans="1:3" ht="15" x14ac:dyDescent="0.25">
      <c r="A2152" s="15" t="s">
        <v>4529</v>
      </c>
      <c r="B2152" t="str">
        <f t="shared" si="33"/>
        <v/>
      </c>
      <c r="C2152" t="str">
        <f>IF(B2152="","",VLOOKUP(B2152,'arf3'!$A$2:$A$801,1,FALSE))</f>
        <v/>
      </c>
    </row>
    <row r="2153" spans="1:3" ht="15" x14ac:dyDescent="0.25">
      <c r="A2153" s="15" t="s">
        <v>4530</v>
      </c>
      <c r="B2153" t="str">
        <f t="shared" si="33"/>
        <v>TH</v>
      </c>
      <c r="C2153" t="str">
        <f>IF(B2153="","",VLOOKUP(B2153,'arf3'!$A$2:$A$801,1,FALSE))</f>
        <v>TH</v>
      </c>
    </row>
    <row r="2154" spans="1:3" ht="15" x14ac:dyDescent="0.25">
      <c r="A2154" s="15" t="s">
        <v>4531</v>
      </c>
      <c r="B2154" t="str">
        <f t="shared" si="33"/>
        <v/>
      </c>
      <c r="C2154" t="str">
        <f>IF(B2154="","",VLOOKUP(B2154,'arf3'!$A$2:$A$801,1,FALSE))</f>
        <v/>
      </c>
    </row>
    <row r="2155" spans="1:3" ht="15" x14ac:dyDescent="0.25">
      <c r="A2155" s="15" t="s">
        <v>4532</v>
      </c>
      <c r="B2155" t="str">
        <f t="shared" si="33"/>
        <v>THOC6</v>
      </c>
      <c r="C2155" t="str">
        <f>IF(B2155="","",VLOOKUP(B2155,'arf3'!$A$2:$A$801,1,FALSE))</f>
        <v>THOC6</v>
      </c>
    </row>
    <row r="2156" spans="1:3" ht="15" x14ac:dyDescent="0.25">
      <c r="A2156" s="15" t="s">
        <v>4533</v>
      </c>
      <c r="B2156" t="str">
        <f t="shared" si="33"/>
        <v/>
      </c>
      <c r="C2156" t="str">
        <f>IF(B2156="","",VLOOKUP(B2156,'arf3'!$A$2:$A$801,1,FALSE))</f>
        <v/>
      </c>
    </row>
    <row r="2157" spans="1:3" ht="15" x14ac:dyDescent="0.25">
      <c r="A2157" s="15" t="s">
        <v>4534</v>
      </c>
      <c r="B2157" t="str">
        <f t="shared" si="33"/>
        <v/>
      </c>
      <c r="C2157" t="str">
        <f>IF(B2157="","",VLOOKUP(B2157,'arf3'!$A$2:$A$801,1,FALSE))</f>
        <v/>
      </c>
    </row>
    <row r="2158" spans="1:3" ht="15" x14ac:dyDescent="0.25">
      <c r="A2158" s="15" t="s">
        <v>4535</v>
      </c>
      <c r="B2158" t="str">
        <f t="shared" si="33"/>
        <v>THRB</v>
      </c>
      <c r="C2158" t="str">
        <f>IF(B2158="","",VLOOKUP(B2158,'arf3'!$A$2:$A$801,1,FALSE))</f>
        <v>THRB</v>
      </c>
    </row>
    <row r="2159" spans="1:3" ht="15" x14ac:dyDescent="0.25">
      <c r="A2159" s="15" t="s">
        <v>4536</v>
      </c>
      <c r="B2159" t="str">
        <f t="shared" si="33"/>
        <v/>
      </c>
      <c r="C2159" t="str">
        <f>IF(B2159="","",VLOOKUP(B2159,'arf3'!$A$2:$A$801,1,FALSE))</f>
        <v/>
      </c>
    </row>
    <row r="2160" spans="1:3" ht="15" x14ac:dyDescent="0.25">
      <c r="A2160" s="15" t="s">
        <v>4537</v>
      </c>
      <c r="B2160" t="str">
        <f t="shared" si="33"/>
        <v/>
      </c>
      <c r="C2160" t="str">
        <f>IF(B2160="","",VLOOKUP(B2160,'arf3'!$A$2:$A$801,1,FALSE))</f>
        <v/>
      </c>
    </row>
    <row r="2161" spans="1:3" ht="15" x14ac:dyDescent="0.25">
      <c r="A2161" s="15" t="s">
        <v>4538</v>
      </c>
      <c r="B2161" t="str">
        <f t="shared" si="33"/>
        <v/>
      </c>
      <c r="C2161" t="str">
        <f>IF(B2161="","",VLOOKUP(B2161,'arf3'!$A$2:$A$801,1,FALSE))</f>
        <v/>
      </c>
    </row>
    <row r="2162" spans="1:3" ht="15" x14ac:dyDescent="0.25">
      <c r="A2162" s="15" t="s">
        <v>4539</v>
      </c>
      <c r="B2162" t="str">
        <f t="shared" si="33"/>
        <v>TIMM8A</v>
      </c>
      <c r="C2162" t="str">
        <f>IF(B2162="","",VLOOKUP(B2162,'arf3'!$A$2:$A$801,1,FALSE))</f>
        <v>TIMM8A</v>
      </c>
    </row>
    <row r="2163" spans="1:3" ht="15" x14ac:dyDescent="0.25">
      <c r="A2163" s="15" t="s">
        <v>4540</v>
      </c>
      <c r="B2163" t="str">
        <f t="shared" si="33"/>
        <v/>
      </c>
      <c r="C2163" t="str">
        <f>IF(B2163="","",VLOOKUP(B2163,'arf3'!$A$2:$A$801,1,FALSE))</f>
        <v/>
      </c>
    </row>
    <row r="2164" spans="1:3" ht="15" x14ac:dyDescent="0.25">
      <c r="A2164" s="15" t="s">
        <v>4541</v>
      </c>
      <c r="B2164" t="str">
        <f t="shared" si="33"/>
        <v/>
      </c>
      <c r="C2164" t="str">
        <f>IF(B2164="","",VLOOKUP(B2164,'arf3'!$A$2:$A$801,1,FALSE))</f>
        <v/>
      </c>
    </row>
    <row r="2165" spans="1:3" ht="15" x14ac:dyDescent="0.25">
      <c r="A2165" s="15" t="s">
        <v>4542</v>
      </c>
      <c r="B2165" t="str">
        <f t="shared" si="33"/>
        <v>TLK2</v>
      </c>
      <c r="C2165" t="str">
        <f>IF(B2165="","",VLOOKUP(B2165,'arf3'!$A$2:$A$801,1,FALSE))</f>
        <v>TLK2</v>
      </c>
    </row>
    <row r="2166" spans="1:3" ht="15" x14ac:dyDescent="0.25">
      <c r="A2166" s="15" t="s">
        <v>4543</v>
      </c>
      <c r="B2166" t="str">
        <f t="shared" si="33"/>
        <v/>
      </c>
      <c r="C2166" t="str">
        <f>IF(B2166="","",VLOOKUP(B2166,'arf3'!$A$2:$A$801,1,FALSE))</f>
        <v/>
      </c>
    </row>
    <row r="2167" spans="1:3" ht="15" x14ac:dyDescent="0.25">
      <c r="A2167" s="15" t="s">
        <v>4544</v>
      </c>
      <c r="B2167" t="str">
        <f t="shared" si="33"/>
        <v/>
      </c>
      <c r="C2167" t="str">
        <f>IF(B2167="","",VLOOKUP(B2167,'arf3'!$A$2:$A$801,1,FALSE))</f>
        <v/>
      </c>
    </row>
    <row r="2168" spans="1:3" ht="15" x14ac:dyDescent="0.25">
      <c r="A2168" s="15" t="s">
        <v>4545</v>
      </c>
      <c r="B2168" t="str">
        <f t="shared" si="33"/>
        <v>TMCO1</v>
      </c>
      <c r="C2168" t="str">
        <f>IF(B2168="","",VLOOKUP(B2168,'arf3'!$A$2:$A$801,1,FALSE))</f>
        <v>TMCO1</v>
      </c>
    </row>
    <row r="2169" spans="1:3" ht="15" x14ac:dyDescent="0.25">
      <c r="A2169" s="15" t="s">
        <v>4546</v>
      </c>
      <c r="B2169" t="str">
        <f t="shared" si="33"/>
        <v/>
      </c>
      <c r="C2169" t="str">
        <f>IF(B2169="","",VLOOKUP(B2169,'arf3'!$A$2:$A$801,1,FALSE))</f>
        <v/>
      </c>
    </row>
    <row r="2170" spans="1:3" ht="15" x14ac:dyDescent="0.25">
      <c r="A2170" s="15" t="s">
        <v>4547</v>
      </c>
      <c r="B2170" t="str">
        <f t="shared" si="33"/>
        <v/>
      </c>
      <c r="C2170" t="str">
        <f>IF(B2170="","",VLOOKUP(B2170,'arf3'!$A$2:$A$801,1,FALSE))</f>
        <v/>
      </c>
    </row>
    <row r="2171" spans="1:3" ht="15" x14ac:dyDescent="0.25">
      <c r="A2171" s="15" t="s">
        <v>4548</v>
      </c>
      <c r="B2171" t="str">
        <f t="shared" si="33"/>
        <v>TMEM138</v>
      </c>
      <c r="C2171" t="str">
        <f>IF(B2171="","",VLOOKUP(B2171,'arf3'!$A$2:$A$801,1,FALSE))</f>
        <v>TMEM138</v>
      </c>
    </row>
    <row r="2172" spans="1:3" ht="15" x14ac:dyDescent="0.25">
      <c r="A2172" s="15" t="s">
        <v>4549</v>
      </c>
      <c r="B2172" t="str">
        <f t="shared" si="33"/>
        <v/>
      </c>
      <c r="C2172" t="str">
        <f>IF(B2172="","",VLOOKUP(B2172,'arf3'!$A$2:$A$801,1,FALSE))</f>
        <v/>
      </c>
    </row>
    <row r="2173" spans="1:3" ht="15" x14ac:dyDescent="0.25">
      <c r="A2173" s="15" t="s">
        <v>4550</v>
      </c>
      <c r="B2173" t="str">
        <f t="shared" si="33"/>
        <v/>
      </c>
      <c r="C2173" t="str">
        <f>IF(B2173="","",VLOOKUP(B2173,'arf3'!$A$2:$A$801,1,FALSE))</f>
        <v/>
      </c>
    </row>
    <row r="2174" spans="1:3" ht="15" x14ac:dyDescent="0.25">
      <c r="A2174" s="15" t="s">
        <v>4551</v>
      </c>
      <c r="B2174" t="str">
        <f t="shared" si="33"/>
        <v>TMEM165</v>
      </c>
      <c r="C2174" t="str">
        <f>IF(B2174="","",VLOOKUP(B2174,'arf3'!$A$2:$A$801,1,FALSE))</f>
        <v>TMEM165</v>
      </c>
    </row>
    <row r="2175" spans="1:3" ht="15" x14ac:dyDescent="0.25">
      <c r="A2175" s="15" t="s">
        <v>4552</v>
      </c>
      <c r="B2175" t="str">
        <f t="shared" si="33"/>
        <v/>
      </c>
      <c r="C2175" t="str">
        <f>IF(B2175="","",VLOOKUP(B2175,'arf3'!$A$2:$A$801,1,FALSE))</f>
        <v/>
      </c>
    </row>
    <row r="2176" spans="1:3" ht="15" x14ac:dyDescent="0.25">
      <c r="A2176" s="15" t="s">
        <v>4553</v>
      </c>
      <c r="B2176" t="str">
        <f t="shared" si="33"/>
        <v/>
      </c>
      <c r="C2176" t="str">
        <f>IF(B2176="","",VLOOKUP(B2176,'arf3'!$A$2:$A$801,1,FALSE))</f>
        <v/>
      </c>
    </row>
    <row r="2177" spans="1:3" ht="15" x14ac:dyDescent="0.25">
      <c r="A2177" s="15" t="s">
        <v>4554</v>
      </c>
      <c r="B2177" t="str">
        <f t="shared" si="33"/>
        <v>TMEM216</v>
      </c>
      <c r="C2177" t="str">
        <f>IF(B2177="","",VLOOKUP(B2177,'arf3'!$A$2:$A$801,1,FALSE))</f>
        <v>TMEM216</v>
      </c>
    </row>
    <row r="2178" spans="1:3" ht="15" x14ac:dyDescent="0.25">
      <c r="A2178" s="15" t="s">
        <v>4555</v>
      </c>
      <c r="B2178" t="str">
        <f t="shared" ref="B2178:B2241" si="34">IF(RIGHT(A2178,1)="a",LEFT(A2178,LEN(A2178)-6),"")</f>
        <v/>
      </c>
      <c r="C2178" t="str">
        <f>IF(B2178="","",VLOOKUP(B2178,'arf3'!$A$2:$A$801,1,FALSE))</f>
        <v/>
      </c>
    </row>
    <row r="2179" spans="1:3" ht="15" x14ac:dyDescent="0.25">
      <c r="A2179" s="15" t="s">
        <v>4556</v>
      </c>
      <c r="B2179" t="str">
        <f t="shared" si="34"/>
        <v/>
      </c>
      <c r="C2179" t="str">
        <f>IF(B2179="","",VLOOKUP(B2179,'arf3'!$A$2:$A$801,1,FALSE))</f>
        <v/>
      </c>
    </row>
    <row r="2180" spans="1:3" ht="15" x14ac:dyDescent="0.25">
      <c r="A2180" s="15" t="s">
        <v>4557</v>
      </c>
      <c r="B2180" t="str">
        <f t="shared" si="34"/>
        <v>TMEM231</v>
      </c>
      <c r="C2180" t="str">
        <f>IF(B2180="","",VLOOKUP(B2180,'arf3'!$A$2:$A$801,1,FALSE))</f>
        <v>TMEM231</v>
      </c>
    </row>
    <row r="2181" spans="1:3" ht="15" x14ac:dyDescent="0.25">
      <c r="A2181" s="15" t="s">
        <v>4558</v>
      </c>
      <c r="B2181" t="str">
        <f t="shared" si="34"/>
        <v/>
      </c>
      <c r="C2181" t="str">
        <f>IF(B2181="","",VLOOKUP(B2181,'arf3'!$A$2:$A$801,1,FALSE))</f>
        <v/>
      </c>
    </row>
    <row r="2182" spans="1:3" ht="15" x14ac:dyDescent="0.25">
      <c r="A2182" s="15" t="s">
        <v>4559</v>
      </c>
      <c r="B2182" t="str">
        <f t="shared" si="34"/>
        <v/>
      </c>
      <c r="C2182" t="str">
        <f>IF(B2182="","",VLOOKUP(B2182,'arf3'!$A$2:$A$801,1,FALSE))</f>
        <v/>
      </c>
    </row>
    <row r="2183" spans="1:3" ht="15" x14ac:dyDescent="0.25">
      <c r="A2183" s="15" t="s">
        <v>4560</v>
      </c>
      <c r="B2183" t="str">
        <f t="shared" si="34"/>
        <v>TMEM237</v>
      </c>
      <c r="C2183" t="str">
        <f>IF(B2183="","",VLOOKUP(B2183,'arf3'!$A$2:$A$801,1,FALSE))</f>
        <v>TMEM237</v>
      </c>
    </row>
    <row r="2184" spans="1:3" ht="15" x14ac:dyDescent="0.25">
      <c r="A2184" s="15" t="s">
        <v>4561</v>
      </c>
      <c r="B2184" t="str">
        <f t="shared" si="34"/>
        <v/>
      </c>
      <c r="C2184" t="str">
        <f>IF(B2184="","",VLOOKUP(B2184,'arf3'!$A$2:$A$801,1,FALSE))</f>
        <v/>
      </c>
    </row>
    <row r="2185" spans="1:3" ht="15" x14ac:dyDescent="0.25">
      <c r="A2185" s="15" t="s">
        <v>4562</v>
      </c>
      <c r="B2185" t="str">
        <f t="shared" si="34"/>
        <v/>
      </c>
      <c r="C2185" t="str">
        <f>IF(B2185="","",VLOOKUP(B2185,'arf3'!$A$2:$A$801,1,FALSE))</f>
        <v/>
      </c>
    </row>
    <row r="2186" spans="1:3" ht="15" x14ac:dyDescent="0.25">
      <c r="A2186" s="15" t="s">
        <v>4563</v>
      </c>
      <c r="B2186" t="str">
        <f t="shared" si="34"/>
        <v>TMEM67</v>
      </c>
      <c r="C2186" t="str">
        <f>IF(B2186="","",VLOOKUP(B2186,'arf3'!$A$2:$A$801,1,FALSE))</f>
        <v>TMEM67</v>
      </c>
    </row>
    <row r="2187" spans="1:3" ht="15" x14ac:dyDescent="0.25">
      <c r="A2187" s="15" t="s">
        <v>4564</v>
      </c>
      <c r="B2187" t="str">
        <f t="shared" si="34"/>
        <v/>
      </c>
      <c r="C2187" t="str">
        <f>IF(B2187="","",VLOOKUP(B2187,'arf3'!$A$2:$A$801,1,FALSE))</f>
        <v/>
      </c>
    </row>
    <row r="2188" spans="1:3" ht="15" x14ac:dyDescent="0.25">
      <c r="A2188" s="15" t="s">
        <v>4565</v>
      </c>
      <c r="B2188" t="str">
        <f t="shared" si="34"/>
        <v/>
      </c>
      <c r="C2188" t="str">
        <f>IF(B2188="","",VLOOKUP(B2188,'arf3'!$A$2:$A$801,1,FALSE))</f>
        <v/>
      </c>
    </row>
    <row r="2189" spans="1:3" ht="15" x14ac:dyDescent="0.25">
      <c r="A2189" s="15" t="s">
        <v>4566</v>
      </c>
      <c r="B2189" t="str">
        <f t="shared" si="34"/>
        <v>TMLHE</v>
      </c>
      <c r="C2189" t="str">
        <f>IF(B2189="","",VLOOKUP(B2189,'arf3'!$A$2:$A$801,1,FALSE))</f>
        <v>TMLHE</v>
      </c>
    </row>
    <row r="2190" spans="1:3" ht="15" x14ac:dyDescent="0.25">
      <c r="A2190" s="15" t="s">
        <v>4567</v>
      </c>
      <c r="B2190" t="str">
        <f t="shared" si="34"/>
        <v/>
      </c>
      <c r="C2190" t="str">
        <f>IF(B2190="","",VLOOKUP(B2190,'arf3'!$A$2:$A$801,1,FALSE))</f>
        <v/>
      </c>
    </row>
    <row r="2191" spans="1:3" ht="15" x14ac:dyDescent="0.25">
      <c r="A2191" s="15" t="s">
        <v>4568</v>
      </c>
      <c r="B2191" t="str">
        <f t="shared" si="34"/>
        <v/>
      </c>
      <c r="C2191" t="str">
        <f>IF(B2191="","",VLOOKUP(B2191,'arf3'!$A$2:$A$801,1,FALSE))</f>
        <v/>
      </c>
    </row>
    <row r="2192" spans="1:3" ht="15" x14ac:dyDescent="0.25">
      <c r="A2192" s="15" t="s">
        <v>4569</v>
      </c>
      <c r="B2192" t="str">
        <f t="shared" si="34"/>
        <v>TPP1</v>
      </c>
      <c r="C2192" t="str">
        <f>IF(B2192="","",VLOOKUP(B2192,'arf3'!$A$2:$A$801,1,FALSE))</f>
        <v>TPP1</v>
      </c>
    </row>
    <row r="2193" spans="1:3" ht="15" x14ac:dyDescent="0.25">
      <c r="A2193" s="15" t="s">
        <v>4570</v>
      </c>
      <c r="B2193" t="str">
        <f t="shared" si="34"/>
        <v/>
      </c>
      <c r="C2193" t="str">
        <f>IF(B2193="","",VLOOKUP(B2193,'arf3'!$A$2:$A$801,1,FALSE))</f>
        <v/>
      </c>
    </row>
    <row r="2194" spans="1:3" ht="15" x14ac:dyDescent="0.25">
      <c r="A2194" s="15" t="s">
        <v>4571</v>
      </c>
      <c r="B2194" t="str">
        <f t="shared" si="34"/>
        <v/>
      </c>
      <c r="C2194" t="str">
        <f>IF(B2194="","",VLOOKUP(B2194,'arf3'!$A$2:$A$801,1,FALSE))</f>
        <v/>
      </c>
    </row>
    <row r="2195" spans="1:3" ht="15" x14ac:dyDescent="0.25">
      <c r="A2195" s="15" t="s">
        <v>4572</v>
      </c>
      <c r="B2195" t="str">
        <f t="shared" si="34"/>
        <v>TRAPPC11</v>
      </c>
      <c r="C2195" t="str">
        <f>IF(B2195="","",VLOOKUP(B2195,'arf3'!$A$2:$A$801,1,FALSE))</f>
        <v>TRAPPC11</v>
      </c>
    </row>
    <row r="2196" spans="1:3" ht="15" x14ac:dyDescent="0.25">
      <c r="A2196" s="15" t="s">
        <v>4573</v>
      </c>
      <c r="B2196" t="str">
        <f t="shared" si="34"/>
        <v/>
      </c>
      <c r="C2196" t="str">
        <f>IF(B2196="","",VLOOKUP(B2196,'arf3'!$A$2:$A$801,1,FALSE))</f>
        <v/>
      </c>
    </row>
    <row r="2197" spans="1:3" ht="15" x14ac:dyDescent="0.25">
      <c r="A2197" s="15" t="s">
        <v>4574</v>
      </c>
      <c r="B2197" t="str">
        <f t="shared" si="34"/>
        <v/>
      </c>
      <c r="C2197" t="str">
        <f>IF(B2197="","",VLOOKUP(B2197,'arf3'!$A$2:$A$801,1,FALSE))</f>
        <v/>
      </c>
    </row>
    <row r="2198" spans="1:3" ht="15" x14ac:dyDescent="0.25">
      <c r="A2198" s="15" t="s">
        <v>4575</v>
      </c>
      <c r="B2198" t="str">
        <f t="shared" si="34"/>
        <v>TRAPPC9</v>
      </c>
      <c r="C2198" t="str">
        <f>IF(B2198="","",VLOOKUP(B2198,'arf3'!$A$2:$A$801,1,FALSE))</f>
        <v>TRAPPC9</v>
      </c>
    </row>
    <row r="2199" spans="1:3" ht="15" x14ac:dyDescent="0.25">
      <c r="A2199" s="15" t="s">
        <v>4576</v>
      </c>
      <c r="B2199" t="str">
        <f t="shared" si="34"/>
        <v/>
      </c>
      <c r="C2199" t="str">
        <f>IF(B2199="","",VLOOKUP(B2199,'arf3'!$A$2:$A$801,1,FALSE))</f>
        <v/>
      </c>
    </row>
    <row r="2200" spans="1:3" ht="15" x14ac:dyDescent="0.25">
      <c r="A2200" s="15" t="s">
        <v>4577</v>
      </c>
      <c r="B2200" t="str">
        <f t="shared" si="34"/>
        <v/>
      </c>
      <c r="C2200" t="str">
        <f>IF(B2200="","",VLOOKUP(B2200,'arf3'!$A$2:$A$801,1,FALSE))</f>
        <v/>
      </c>
    </row>
    <row r="2201" spans="1:3" ht="15" x14ac:dyDescent="0.25">
      <c r="A2201" s="15" t="s">
        <v>4578</v>
      </c>
      <c r="B2201" t="str">
        <f t="shared" si="34"/>
        <v>TREX1</v>
      </c>
      <c r="C2201" t="str">
        <f>IF(B2201="","",VLOOKUP(B2201,'arf3'!$A$2:$A$801,1,FALSE))</f>
        <v>TREX1</v>
      </c>
    </row>
    <row r="2202" spans="1:3" ht="15" x14ac:dyDescent="0.25">
      <c r="A2202" s="15" t="s">
        <v>4579</v>
      </c>
      <c r="B2202" t="str">
        <f t="shared" si="34"/>
        <v/>
      </c>
      <c r="C2202" t="str">
        <f>IF(B2202="","",VLOOKUP(B2202,'arf3'!$A$2:$A$801,1,FALSE))</f>
        <v/>
      </c>
    </row>
    <row r="2203" spans="1:3" ht="15" x14ac:dyDescent="0.25">
      <c r="A2203" s="15" t="s">
        <v>4580</v>
      </c>
      <c r="B2203" t="str">
        <f t="shared" si="34"/>
        <v/>
      </c>
      <c r="C2203" t="str">
        <f>IF(B2203="","",VLOOKUP(B2203,'arf3'!$A$2:$A$801,1,FALSE))</f>
        <v/>
      </c>
    </row>
    <row r="2204" spans="1:3" ht="15" x14ac:dyDescent="0.25">
      <c r="A2204" s="15" t="s">
        <v>4581</v>
      </c>
      <c r="B2204" t="str">
        <f t="shared" si="34"/>
        <v>TRIM32</v>
      </c>
      <c r="C2204" t="str">
        <f>IF(B2204="","",VLOOKUP(B2204,'arf3'!$A$2:$A$801,1,FALSE))</f>
        <v>TRIM32</v>
      </c>
    </row>
    <row r="2205" spans="1:3" ht="15" x14ac:dyDescent="0.25">
      <c r="A2205" s="15" t="s">
        <v>4582</v>
      </c>
      <c r="B2205" t="str">
        <f t="shared" si="34"/>
        <v/>
      </c>
      <c r="C2205" t="str">
        <f>IF(B2205="","",VLOOKUP(B2205,'arf3'!$A$2:$A$801,1,FALSE))</f>
        <v/>
      </c>
    </row>
    <row r="2206" spans="1:3" ht="15" x14ac:dyDescent="0.25">
      <c r="A2206" s="15" t="s">
        <v>4583</v>
      </c>
      <c r="B2206" t="str">
        <f t="shared" si="34"/>
        <v/>
      </c>
      <c r="C2206" t="str">
        <f>IF(B2206="","",VLOOKUP(B2206,'arf3'!$A$2:$A$801,1,FALSE))</f>
        <v/>
      </c>
    </row>
    <row r="2207" spans="1:3" ht="15" x14ac:dyDescent="0.25">
      <c r="A2207" s="15" t="s">
        <v>4584</v>
      </c>
      <c r="B2207" t="str">
        <f t="shared" si="34"/>
        <v>TRIO</v>
      </c>
      <c r="C2207" t="str">
        <f>IF(B2207="","",VLOOKUP(B2207,'arf3'!$A$2:$A$801,1,FALSE))</f>
        <v>TRIO</v>
      </c>
    </row>
    <row r="2208" spans="1:3" ht="15" x14ac:dyDescent="0.25">
      <c r="A2208" s="15" t="s">
        <v>4585</v>
      </c>
      <c r="B2208" t="str">
        <f t="shared" si="34"/>
        <v/>
      </c>
      <c r="C2208" t="str">
        <f>IF(B2208="","",VLOOKUP(B2208,'arf3'!$A$2:$A$801,1,FALSE))</f>
        <v/>
      </c>
    </row>
    <row r="2209" spans="1:3" ht="15" x14ac:dyDescent="0.25">
      <c r="A2209" s="15" t="s">
        <v>4586</v>
      </c>
      <c r="B2209" t="str">
        <f t="shared" si="34"/>
        <v/>
      </c>
      <c r="C2209" t="str">
        <f>IF(B2209="","",VLOOKUP(B2209,'arf3'!$A$2:$A$801,1,FALSE))</f>
        <v/>
      </c>
    </row>
    <row r="2210" spans="1:3" ht="15" x14ac:dyDescent="0.25">
      <c r="A2210" s="15" t="s">
        <v>4587</v>
      </c>
      <c r="B2210" t="str">
        <f t="shared" si="34"/>
        <v>TRIP12</v>
      </c>
      <c r="C2210" t="str">
        <f>IF(B2210="","",VLOOKUP(B2210,'arf3'!$A$2:$A$801,1,FALSE))</f>
        <v>TRIP12</v>
      </c>
    </row>
    <row r="2211" spans="1:3" ht="15" x14ac:dyDescent="0.25">
      <c r="A2211" s="15" t="s">
        <v>4588</v>
      </c>
      <c r="B2211" t="str">
        <f t="shared" si="34"/>
        <v/>
      </c>
      <c r="C2211" t="str">
        <f>IF(B2211="","",VLOOKUP(B2211,'arf3'!$A$2:$A$801,1,FALSE))</f>
        <v/>
      </c>
    </row>
    <row r="2212" spans="1:3" ht="15" x14ac:dyDescent="0.25">
      <c r="A2212" s="15" t="s">
        <v>4589</v>
      </c>
      <c r="B2212" t="str">
        <f t="shared" si="34"/>
        <v/>
      </c>
      <c r="C2212" t="str">
        <f>IF(B2212="","",VLOOKUP(B2212,'arf3'!$A$2:$A$801,1,FALSE))</f>
        <v/>
      </c>
    </row>
    <row r="2213" spans="1:3" ht="15" x14ac:dyDescent="0.25">
      <c r="A2213" s="15" t="s">
        <v>4590</v>
      </c>
      <c r="B2213" t="str">
        <f t="shared" si="34"/>
        <v>TRMT10A</v>
      </c>
      <c r="C2213" t="str">
        <f>IF(B2213="","",VLOOKUP(B2213,'arf3'!$A$2:$A$801,1,FALSE))</f>
        <v>TRMT10A</v>
      </c>
    </row>
    <row r="2214" spans="1:3" ht="15" x14ac:dyDescent="0.25">
      <c r="A2214" s="15" t="s">
        <v>4591</v>
      </c>
      <c r="B2214" t="str">
        <f t="shared" si="34"/>
        <v/>
      </c>
      <c r="C2214" t="str">
        <f>IF(B2214="","",VLOOKUP(B2214,'arf3'!$A$2:$A$801,1,FALSE))</f>
        <v/>
      </c>
    </row>
    <row r="2215" spans="1:3" ht="15" x14ac:dyDescent="0.25">
      <c r="A2215" s="15" t="s">
        <v>4592</v>
      </c>
      <c r="B2215" t="str">
        <f t="shared" si="34"/>
        <v/>
      </c>
      <c r="C2215" t="str">
        <f>IF(B2215="","",VLOOKUP(B2215,'arf3'!$A$2:$A$801,1,FALSE))</f>
        <v/>
      </c>
    </row>
    <row r="2216" spans="1:3" ht="15" x14ac:dyDescent="0.25">
      <c r="A2216" s="15" t="s">
        <v>4593</v>
      </c>
      <c r="B2216" t="str">
        <f t="shared" si="34"/>
        <v>TSC1</v>
      </c>
      <c r="C2216" t="str">
        <f>IF(B2216="","",VLOOKUP(B2216,'arf3'!$A$2:$A$801,1,FALSE))</f>
        <v>TSC1</v>
      </c>
    </row>
    <row r="2217" spans="1:3" ht="15" x14ac:dyDescent="0.25">
      <c r="A2217" s="15" t="s">
        <v>4594</v>
      </c>
      <c r="B2217" t="str">
        <f t="shared" si="34"/>
        <v/>
      </c>
      <c r="C2217" t="str">
        <f>IF(B2217="","",VLOOKUP(B2217,'arf3'!$A$2:$A$801,1,FALSE))</f>
        <v/>
      </c>
    </row>
    <row r="2218" spans="1:3" ht="15" x14ac:dyDescent="0.25">
      <c r="A2218" s="15" t="s">
        <v>4595</v>
      </c>
      <c r="B2218" t="str">
        <f t="shared" si="34"/>
        <v/>
      </c>
      <c r="C2218" t="str">
        <f>IF(B2218="","",VLOOKUP(B2218,'arf3'!$A$2:$A$801,1,FALSE))</f>
        <v/>
      </c>
    </row>
    <row r="2219" spans="1:3" ht="15" x14ac:dyDescent="0.25">
      <c r="A2219" s="15" t="s">
        <v>4596</v>
      </c>
      <c r="B2219" t="str">
        <f t="shared" si="34"/>
        <v>TSC2</v>
      </c>
      <c r="C2219" t="str">
        <f>IF(B2219="","",VLOOKUP(B2219,'arf3'!$A$2:$A$801,1,FALSE))</f>
        <v>TSC2</v>
      </c>
    </row>
    <row r="2220" spans="1:3" ht="15" x14ac:dyDescent="0.25">
      <c r="A2220" s="15" t="s">
        <v>4597</v>
      </c>
      <c r="B2220" t="str">
        <f t="shared" si="34"/>
        <v/>
      </c>
      <c r="C2220" t="str">
        <f>IF(B2220="","",VLOOKUP(B2220,'arf3'!$A$2:$A$801,1,FALSE))</f>
        <v/>
      </c>
    </row>
    <row r="2221" spans="1:3" ht="15" x14ac:dyDescent="0.25">
      <c r="A2221" s="15" t="s">
        <v>4598</v>
      </c>
      <c r="B2221" t="str">
        <f t="shared" si="34"/>
        <v/>
      </c>
      <c r="C2221" t="str">
        <f>IF(B2221="","",VLOOKUP(B2221,'arf3'!$A$2:$A$801,1,FALSE))</f>
        <v/>
      </c>
    </row>
    <row r="2222" spans="1:3" ht="15" x14ac:dyDescent="0.25">
      <c r="A2222" s="15" t="s">
        <v>4599</v>
      </c>
      <c r="B2222" t="str">
        <f t="shared" si="34"/>
        <v>TSEN2</v>
      </c>
      <c r="C2222" t="str">
        <f>IF(B2222="","",VLOOKUP(B2222,'arf3'!$A$2:$A$801,1,FALSE))</f>
        <v>TSEN2</v>
      </c>
    </row>
    <row r="2223" spans="1:3" ht="15" x14ac:dyDescent="0.25">
      <c r="A2223" s="15" t="s">
        <v>4600</v>
      </c>
      <c r="B2223" t="str">
        <f t="shared" si="34"/>
        <v/>
      </c>
      <c r="C2223" t="str">
        <f>IF(B2223="","",VLOOKUP(B2223,'arf3'!$A$2:$A$801,1,FALSE))</f>
        <v/>
      </c>
    </row>
    <row r="2224" spans="1:3" ht="15" x14ac:dyDescent="0.25">
      <c r="A2224" s="15" t="s">
        <v>4601</v>
      </c>
      <c r="B2224" t="str">
        <f t="shared" si="34"/>
        <v/>
      </c>
      <c r="C2224" t="str">
        <f>IF(B2224="","",VLOOKUP(B2224,'arf3'!$A$2:$A$801,1,FALSE))</f>
        <v/>
      </c>
    </row>
    <row r="2225" spans="1:3" ht="15" x14ac:dyDescent="0.25">
      <c r="A2225" s="15" t="s">
        <v>4602</v>
      </c>
      <c r="B2225" t="str">
        <f t="shared" si="34"/>
        <v>TSEN34</v>
      </c>
      <c r="C2225" t="str">
        <f>IF(B2225="","",VLOOKUP(B2225,'arf3'!$A$2:$A$801,1,FALSE))</f>
        <v>TSEN34</v>
      </c>
    </row>
    <row r="2226" spans="1:3" ht="15" x14ac:dyDescent="0.25">
      <c r="A2226" s="15" t="s">
        <v>4603</v>
      </c>
      <c r="B2226" t="str">
        <f t="shared" si="34"/>
        <v/>
      </c>
      <c r="C2226" t="str">
        <f>IF(B2226="","",VLOOKUP(B2226,'arf3'!$A$2:$A$801,1,FALSE))</f>
        <v/>
      </c>
    </row>
    <row r="2227" spans="1:3" ht="15" x14ac:dyDescent="0.25">
      <c r="A2227" s="15" t="s">
        <v>4604</v>
      </c>
      <c r="B2227" t="str">
        <f t="shared" si="34"/>
        <v/>
      </c>
      <c r="C2227" t="str">
        <f>IF(B2227="","",VLOOKUP(B2227,'arf3'!$A$2:$A$801,1,FALSE))</f>
        <v/>
      </c>
    </row>
    <row r="2228" spans="1:3" ht="15" x14ac:dyDescent="0.25">
      <c r="A2228" s="15" t="s">
        <v>4605</v>
      </c>
      <c r="B2228" t="str">
        <f t="shared" si="34"/>
        <v>TSEN54</v>
      </c>
      <c r="C2228" t="str">
        <f>IF(B2228="","",VLOOKUP(B2228,'arf3'!$A$2:$A$801,1,FALSE))</f>
        <v>TSEN54</v>
      </c>
    </row>
    <row r="2229" spans="1:3" ht="15" x14ac:dyDescent="0.25">
      <c r="A2229" s="15" t="s">
        <v>4606</v>
      </c>
      <c r="B2229" t="str">
        <f t="shared" si="34"/>
        <v/>
      </c>
      <c r="C2229" t="str">
        <f>IF(B2229="","",VLOOKUP(B2229,'arf3'!$A$2:$A$801,1,FALSE))</f>
        <v/>
      </c>
    </row>
    <row r="2230" spans="1:3" ht="15" x14ac:dyDescent="0.25">
      <c r="A2230" s="15" t="s">
        <v>4607</v>
      </c>
      <c r="B2230" t="str">
        <f t="shared" si="34"/>
        <v/>
      </c>
      <c r="C2230" t="str">
        <f>IF(B2230="","",VLOOKUP(B2230,'arf3'!$A$2:$A$801,1,FALSE))</f>
        <v/>
      </c>
    </row>
    <row r="2231" spans="1:3" ht="15" x14ac:dyDescent="0.25">
      <c r="A2231" s="15" t="s">
        <v>4608</v>
      </c>
      <c r="B2231" t="str">
        <f t="shared" si="34"/>
        <v>TSPAN7</v>
      </c>
      <c r="C2231" t="str">
        <f>IF(B2231="","",VLOOKUP(B2231,'arf3'!$A$2:$A$801,1,FALSE))</f>
        <v>TSPAN7</v>
      </c>
    </row>
    <row r="2232" spans="1:3" ht="15" x14ac:dyDescent="0.25">
      <c r="A2232" s="15" t="s">
        <v>4609</v>
      </c>
      <c r="B2232" t="str">
        <f t="shared" si="34"/>
        <v/>
      </c>
      <c r="C2232" t="str">
        <f>IF(B2232="","",VLOOKUP(B2232,'arf3'!$A$2:$A$801,1,FALSE))</f>
        <v/>
      </c>
    </row>
    <row r="2233" spans="1:3" ht="15" x14ac:dyDescent="0.25">
      <c r="A2233" s="15" t="s">
        <v>4610</v>
      </c>
      <c r="B2233" t="str">
        <f t="shared" si="34"/>
        <v/>
      </c>
      <c r="C2233" t="str">
        <f>IF(B2233="","",VLOOKUP(B2233,'arf3'!$A$2:$A$801,1,FALSE))</f>
        <v/>
      </c>
    </row>
    <row r="2234" spans="1:3" ht="15" x14ac:dyDescent="0.25">
      <c r="A2234" s="15" t="s">
        <v>4611</v>
      </c>
      <c r="B2234" t="str">
        <f t="shared" si="34"/>
        <v>TTC21B</v>
      </c>
      <c r="C2234" t="str">
        <f>IF(B2234="","",VLOOKUP(B2234,'arf3'!$A$2:$A$801,1,FALSE))</f>
        <v>TTC21B</v>
      </c>
    </row>
    <row r="2235" spans="1:3" ht="15" x14ac:dyDescent="0.25">
      <c r="A2235" s="15" t="s">
        <v>4612</v>
      </c>
      <c r="B2235" t="str">
        <f t="shared" si="34"/>
        <v/>
      </c>
      <c r="C2235" t="str">
        <f>IF(B2235="","",VLOOKUP(B2235,'arf3'!$A$2:$A$801,1,FALSE))</f>
        <v/>
      </c>
    </row>
    <row r="2236" spans="1:3" ht="15" x14ac:dyDescent="0.25">
      <c r="A2236" s="15" t="s">
        <v>4613</v>
      </c>
      <c r="B2236" t="str">
        <f t="shared" si="34"/>
        <v/>
      </c>
      <c r="C2236" t="str">
        <f>IF(B2236="","",VLOOKUP(B2236,'arf3'!$A$2:$A$801,1,FALSE))</f>
        <v/>
      </c>
    </row>
    <row r="2237" spans="1:3" ht="15" x14ac:dyDescent="0.25">
      <c r="A2237" s="15" t="s">
        <v>4614</v>
      </c>
      <c r="B2237" t="str">
        <f t="shared" si="34"/>
        <v>TTC8</v>
      </c>
      <c r="C2237" t="str">
        <f>IF(B2237="","",VLOOKUP(B2237,'arf3'!$A$2:$A$801,1,FALSE))</f>
        <v>TTC8</v>
      </c>
    </row>
    <row r="2238" spans="1:3" ht="15" x14ac:dyDescent="0.25">
      <c r="A2238" s="15" t="s">
        <v>4615</v>
      </c>
      <c r="B2238" t="str">
        <f t="shared" si="34"/>
        <v/>
      </c>
      <c r="C2238" t="str">
        <f>IF(B2238="","",VLOOKUP(B2238,'arf3'!$A$2:$A$801,1,FALSE))</f>
        <v/>
      </c>
    </row>
    <row r="2239" spans="1:3" ht="15" x14ac:dyDescent="0.25">
      <c r="A2239" s="15" t="s">
        <v>4616</v>
      </c>
      <c r="B2239" t="str">
        <f t="shared" si="34"/>
        <v/>
      </c>
      <c r="C2239" t="str">
        <f>IF(B2239="","",VLOOKUP(B2239,'arf3'!$A$2:$A$801,1,FALSE))</f>
        <v/>
      </c>
    </row>
    <row r="2240" spans="1:3" ht="15" x14ac:dyDescent="0.25">
      <c r="A2240" s="15" t="s">
        <v>4617</v>
      </c>
      <c r="B2240" t="str">
        <f t="shared" si="34"/>
        <v>TTI2</v>
      </c>
      <c r="C2240" t="str">
        <f>IF(B2240="","",VLOOKUP(B2240,'arf3'!$A$2:$A$801,1,FALSE))</f>
        <v>TTI2</v>
      </c>
    </row>
    <row r="2241" spans="1:3" ht="15" x14ac:dyDescent="0.25">
      <c r="A2241" s="15" t="s">
        <v>4618</v>
      </c>
      <c r="B2241" t="str">
        <f t="shared" si="34"/>
        <v/>
      </c>
      <c r="C2241" t="str">
        <f>IF(B2241="","",VLOOKUP(B2241,'arf3'!$A$2:$A$801,1,FALSE))</f>
        <v/>
      </c>
    </row>
    <row r="2242" spans="1:3" ht="15" x14ac:dyDescent="0.25">
      <c r="A2242" s="15" t="s">
        <v>4619</v>
      </c>
      <c r="B2242" t="str">
        <f t="shared" ref="B2242:B2305" si="35">IF(RIGHT(A2242,1)="a",LEFT(A2242,LEN(A2242)-6),"")</f>
        <v/>
      </c>
      <c r="C2242" t="str">
        <f>IF(B2242="","",VLOOKUP(B2242,'arf3'!$A$2:$A$801,1,FALSE))</f>
        <v/>
      </c>
    </row>
    <row r="2243" spans="1:3" ht="15" x14ac:dyDescent="0.25">
      <c r="A2243" s="15" t="s">
        <v>4620</v>
      </c>
      <c r="B2243" t="str">
        <f t="shared" si="35"/>
        <v>TUBA1A</v>
      </c>
      <c r="C2243" t="str">
        <f>IF(B2243="","",VLOOKUP(B2243,'arf3'!$A$2:$A$801,1,FALSE))</f>
        <v>TUBA1A</v>
      </c>
    </row>
    <row r="2244" spans="1:3" ht="15" x14ac:dyDescent="0.25">
      <c r="A2244" s="15" t="s">
        <v>4621</v>
      </c>
      <c r="B2244" t="str">
        <f t="shared" si="35"/>
        <v/>
      </c>
      <c r="C2244" t="str">
        <f>IF(B2244="","",VLOOKUP(B2244,'arf3'!$A$2:$A$801,1,FALSE))</f>
        <v/>
      </c>
    </row>
    <row r="2245" spans="1:3" ht="15" x14ac:dyDescent="0.25">
      <c r="A2245" s="15" t="s">
        <v>4622</v>
      </c>
      <c r="B2245" t="str">
        <f t="shared" si="35"/>
        <v/>
      </c>
      <c r="C2245" t="str">
        <f>IF(B2245="","",VLOOKUP(B2245,'arf3'!$A$2:$A$801,1,FALSE))</f>
        <v/>
      </c>
    </row>
    <row r="2246" spans="1:3" ht="15" x14ac:dyDescent="0.25">
      <c r="A2246" s="15" t="s">
        <v>4623</v>
      </c>
      <c r="B2246" t="str">
        <f t="shared" si="35"/>
        <v>TUBA8</v>
      </c>
      <c r="C2246" t="str">
        <f>IF(B2246="","",VLOOKUP(B2246,'arf3'!$A$2:$A$801,1,FALSE))</f>
        <v>TUBA8</v>
      </c>
    </row>
    <row r="2247" spans="1:3" ht="15" x14ac:dyDescent="0.25">
      <c r="A2247" s="15" t="s">
        <v>4624</v>
      </c>
      <c r="B2247" t="str">
        <f t="shared" si="35"/>
        <v/>
      </c>
      <c r="C2247" t="str">
        <f>IF(B2247="","",VLOOKUP(B2247,'arf3'!$A$2:$A$801,1,FALSE))</f>
        <v/>
      </c>
    </row>
    <row r="2248" spans="1:3" ht="15" x14ac:dyDescent="0.25">
      <c r="A2248" s="15" t="s">
        <v>4625</v>
      </c>
      <c r="B2248" t="str">
        <f t="shared" si="35"/>
        <v/>
      </c>
      <c r="C2248" t="str">
        <f>IF(B2248="","",VLOOKUP(B2248,'arf3'!$A$2:$A$801,1,FALSE))</f>
        <v/>
      </c>
    </row>
    <row r="2249" spans="1:3" ht="15" x14ac:dyDescent="0.25">
      <c r="A2249" s="15" t="s">
        <v>4626</v>
      </c>
      <c r="B2249" t="str">
        <f t="shared" si="35"/>
        <v>TUBB2A</v>
      </c>
      <c r="C2249" t="str">
        <f>IF(B2249="","",VLOOKUP(B2249,'arf3'!$A$2:$A$801,1,FALSE))</f>
        <v>TUBB2A</v>
      </c>
    </row>
    <row r="2250" spans="1:3" ht="15" x14ac:dyDescent="0.25">
      <c r="A2250" s="15" t="s">
        <v>4627</v>
      </c>
      <c r="B2250" t="str">
        <f t="shared" si="35"/>
        <v/>
      </c>
      <c r="C2250" t="str">
        <f>IF(B2250="","",VLOOKUP(B2250,'arf3'!$A$2:$A$801,1,FALSE))</f>
        <v/>
      </c>
    </row>
    <row r="2251" spans="1:3" ht="15" x14ac:dyDescent="0.25">
      <c r="A2251" s="15" t="s">
        <v>4628</v>
      </c>
      <c r="B2251" t="str">
        <f t="shared" si="35"/>
        <v/>
      </c>
      <c r="C2251" t="str">
        <f>IF(B2251="","",VLOOKUP(B2251,'arf3'!$A$2:$A$801,1,FALSE))</f>
        <v/>
      </c>
    </row>
    <row r="2252" spans="1:3" ht="15" x14ac:dyDescent="0.25">
      <c r="A2252" s="15" t="s">
        <v>4629</v>
      </c>
      <c r="B2252" t="str">
        <f t="shared" si="35"/>
        <v>TUBB2B</v>
      </c>
      <c r="C2252" t="str">
        <f>IF(B2252="","",VLOOKUP(B2252,'arf3'!$A$2:$A$801,1,FALSE))</f>
        <v>TUBB2B</v>
      </c>
    </row>
    <row r="2253" spans="1:3" ht="15" x14ac:dyDescent="0.25">
      <c r="A2253" s="15" t="s">
        <v>4630</v>
      </c>
      <c r="B2253" t="str">
        <f t="shared" si="35"/>
        <v/>
      </c>
      <c r="C2253" t="str">
        <f>IF(B2253="","",VLOOKUP(B2253,'arf3'!$A$2:$A$801,1,FALSE))</f>
        <v/>
      </c>
    </row>
    <row r="2254" spans="1:3" ht="15" x14ac:dyDescent="0.25">
      <c r="A2254" s="15" t="s">
        <v>4631</v>
      </c>
      <c r="B2254" t="str">
        <f t="shared" si="35"/>
        <v/>
      </c>
      <c r="C2254" t="str">
        <f>IF(B2254="","",VLOOKUP(B2254,'arf3'!$A$2:$A$801,1,FALSE))</f>
        <v/>
      </c>
    </row>
    <row r="2255" spans="1:3" ht="15" x14ac:dyDescent="0.25">
      <c r="A2255" s="15" t="s">
        <v>4632</v>
      </c>
      <c r="B2255" t="str">
        <f t="shared" si="35"/>
        <v>TUBB3</v>
      </c>
      <c r="C2255" t="str">
        <f>IF(B2255="","",VLOOKUP(B2255,'arf3'!$A$2:$A$801,1,FALSE))</f>
        <v>TUBB3</v>
      </c>
    </row>
    <row r="2256" spans="1:3" ht="15" x14ac:dyDescent="0.25">
      <c r="A2256" s="15" t="s">
        <v>4633</v>
      </c>
      <c r="B2256" t="str">
        <f t="shared" si="35"/>
        <v/>
      </c>
      <c r="C2256" t="str">
        <f>IF(B2256="","",VLOOKUP(B2256,'arf3'!$A$2:$A$801,1,FALSE))</f>
        <v/>
      </c>
    </row>
    <row r="2257" spans="1:3" ht="15" x14ac:dyDescent="0.25">
      <c r="A2257" s="15" t="s">
        <v>4634</v>
      </c>
      <c r="B2257" t="str">
        <f t="shared" si="35"/>
        <v/>
      </c>
      <c r="C2257" t="str">
        <f>IF(B2257="","",VLOOKUP(B2257,'arf3'!$A$2:$A$801,1,FALSE))</f>
        <v/>
      </c>
    </row>
    <row r="2258" spans="1:3" ht="15" x14ac:dyDescent="0.25">
      <c r="A2258" s="15" t="s">
        <v>4635</v>
      </c>
      <c r="B2258" t="str">
        <f t="shared" si="35"/>
        <v>TUBB4A</v>
      </c>
      <c r="C2258" t="str">
        <f>IF(B2258="","",VLOOKUP(B2258,'arf3'!$A$2:$A$801,1,FALSE))</f>
        <v>TUBB4A</v>
      </c>
    </row>
    <row r="2259" spans="1:3" ht="15" x14ac:dyDescent="0.25">
      <c r="A2259" s="15" t="s">
        <v>4636</v>
      </c>
      <c r="B2259" t="str">
        <f t="shared" si="35"/>
        <v/>
      </c>
      <c r="C2259" t="str">
        <f>IF(B2259="","",VLOOKUP(B2259,'arf3'!$A$2:$A$801,1,FALSE))</f>
        <v/>
      </c>
    </row>
    <row r="2260" spans="1:3" ht="15" x14ac:dyDescent="0.25">
      <c r="A2260" s="15" t="s">
        <v>4637</v>
      </c>
      <c r="B2260" t="str">
        <f t="shared" si="35"/>
        <v/>
      </c>
      <c r="C2260" t="str">
        <f>IF(B2260="","",VLOOKUP(B2260,'arf3'!$A$2:$A$801,1,FALSE))</f>
        <v/>
      </c>
    </row>
    <row r="2261" spans="1:3" ht="15" x14ac:dyDescent="0.25">
      <c r="A2261" s="15" t="s">
        <v>4638</v>
      </c>
      <c r="B2261" t="str">
        <f t="shared" si="35"/>
        <v>TUBB</v>
      </c>
      <c r="C2261" t="str">
        <f>IF(B2261="","",VLOOKUP(B2261,'arf3'!$A$2:$A$801,1,FALSE))</f>
        <v>TUBB</v>
      </c>
    </row>
    <row r="2262" spans="1:3" ht="15" x14ac:dyDescent="0.25">
      <c r="A2262" s="15" t="s">
        <v>4639</v>
      </c>
      <c r="B2262" t="str">
        <f t="shared" si="35"/>
        <v/>
      </c>
      <c r="C2262" t="str">
        <f>IF(B2262="","",VLOOKUP(B2262,'arf3'!$A$2:$A$801,1,FALSE))</f>
        <v/>
      </c>
    </row>
    <row r="2263" spans="1:3" ht="15" x14ac:dyDescent="0.25">
      <c r="A2263" s="15" t="s">
        <v>4640</v>
      </c>
      <c r="B2263" t="str">
        <f t="shared" si="35"/>
        <v/>
      </c>
      <c r="C2263" t="str">
        <f>IF(B2263="","",VLOOKUP(B2263,'arf3'!$A$2:$A$801,1,FALSE))</f>
        <v/>
      </c>
    </row>
    <row r="2264" spans="1:3" ht="15" x14ac:dyDescent="0.25">
      <c r="A2264" s="15" t="s">
        <v>4641</v>
      </c>
      <c r="B2264" t="str">
        <f t="shared" si="35"/>
        <v>TUBG1</v>
      </c>
      <c r="C2264" t="str">
        <f>IF(B2264="","",VLOOKUP(B2264,'arf3'!$A$2:$A$801,1,FALSE))</f>
        <v>TUBG1</v>
      </c>
    </row>
    <row r="2265" spans="1:3" ht="15" x14ac:dyDescent="0.25">
      <c r="A2265" s="15" t="s">
        <v>4642</v>
      </c>
      <c r="B2265" t="str">
        <f t="shared" si="35"/>
        <v/>
      </c>
      <c r="C2265" t="str">
        <f>IF(B2265="","",VLOOKUP(B2265,'arf3'!$A$2:$A$801,1,FALSE))</f>
        <v/>
      </c>
    </row>
    <row r="2266" spans="1:3" ht="15" x14ac:dyDescent="0.25">
      <c r="A2266" s="15" t="s">
        <v>4643</v>
      </c>
      <c r="B2266" t="str">
        <f t="shared" si="35"/>
        <v/>
      </c>
      <c r="C2266" t="str">
        <f>IF(B2266="","",VLOOKUP(B2266,'arf3'!$A$2:$A$801,1,FALSE))</f>
        <v/>
      </c>
    </row>
    <row r="2267" spans="1:3" ht="15" x14ac:dyDescent="0.25">
      <c r="A2267" s="15" t="s">
        <v>4644</v>
      </c>
      <c r="B2267" t="str">
        <f t="shared" si="35"/>
        <v>TUBGCP6</v>
      </c>
      <c r="C2267" t="str">
        <f>IF(B2267="","",VLOOKUP(B2267,'arf3'!$A$2:$A$801,1,FALSE))</f>
        <v>TUBGCP6</v>
      </c>
    </row>
    <row r="2268" spans="1:3" ht="15" x14ac:dyDescent="0.25">
      <c r="A2268" s="15" t="s">
        <v>4645</v>
      </c>
      <c r="B2268" t="str">
        <f t="shared" si="35"/>
        <v/>
      </c>
      <c r="C2268" t="str">
        <f>IF(B2268="","",VLOOKUP(B2268,'arf3'!$A$2:$A$801,1,FALSE))</f>
        <v/>
      </c>
    </row>
    <row r="2269" spans="1:3" ht="15" x14ac:dyDescent="0.25">
      <c r="A2269" s="15" t="s">
        <v>4646</v>
      </c>
      <c r="B2269" t="str">
        <f t="shared" si="35"/>
        <v/>
      </c>
      <c r="C2269" t="str">
        <f>IF(B2269="","",VLOOKUP(B2269,'arf3'!$A$2:$A$801,1,FALSE))</f>
        <v/>
      </c>
    </row>
    <row r="2270" spans="1:3" ht="15" x14ac:dyDescent="0.25">
      <c r="A2270" s="15" t="s">
        <v>4647</v>
      </c>
      <c r="B2270" t="str">
        <f t="shared" si="35"/>
        <v>TUSC3</v>
      </c>
      <c r="C2270" t="str">
        <f>IF(B2270="","",VLOOKUP(B2270,'arf3'!$A$2:$A$801,1,FALSE))</f>
        <v>TUSC3</v>
      </c>
    </row>
    <row r="2271" spans="1:3" ht="15" x14ac:dyDescent="0.25">
      <c r="A2271" s="15" t="s">
        <v>4648</v>
      </c>
      <c r="B2271" t="str">
        <f t="shared" si="35"/>
        <v/>
      </c>
      <c r="C2271" t="str">
        <f>IF(B2271="","",VLOOKUP(B2271,'arf3'!$A$2:$A$801,1,FALSE))</f>
        <v/>
      </c>
    </row>
    <row r="2272" spans="1:3" ht="15" x14ac:dyDescent="0.25">
      <c r="A2272" s="15" t="s">
        <v>4649</v>
      </c>
      <c r="B2272" t="str">
        <f t="shared" si="35"/>
        <v/>
      </c>
      <c r="C2272" t="str">
        <f>IF(B2272="","",VLOOKUP(B2272,'arf3'!$A$2:$A$801,1,FALSE))</f>
        <v/>
      </c>
    </row>
    <row r="2273" spans="1:3" ht="15" x14ac:dyDescent="0.25">
      <c r="A2273" s="15" t="s">
        <v>4650</v>
      </c>
      <c r="B2273" t="str">
        <f t="shared" si="35"/>
        <v>TWIST1</v>
      </c>
      <c r="C2273" t="str">
        <f>IF(B2273="","",VLOOKUP(B2273,'arf3'!$A$2:$A$801,1,FALSE))</f>
        <v>TWIST1</v>
      </c>
    </row>
    <row r="2274" spans="1:3" ht="15" x14ac:dyDescent="0.25">
      <c r="A2274" s="15" t="s">
        <v>4651</v>
      </c>
      <c r="B2274" t="str">
        <f t="shared" si="35"/>
        <v/>
      </c>
      <c r="C2274" t="str">
        <f>IF(B2274="","",VLOOKUP(B2274,'arf3'!$A$2:$A$801,1,FALSE))</f>
        <v/>
      </c>
    </row>
    <row r="2275" spans="1:3" ht="15" x14ac:dyDescent="0.25">
      <c r="A2275" s="15" t="s">
        <v>4652</v>
      </c>
      <c r="B2275" t="str">
        <f t="shared" si="35"/>
        <v/>
      </c>
      <c r="C2275" t="str">
        <f>IF(B2275="","",VLOOKUP(B2275,'arf3'!$A$2:$A$801,1,FALSE))</f>
        <v/>
      </c>
    </row>
    <row r="2276" spans="1:3" ht="15" x14ac:dyDescent="0.25">
      <c r="A2276" s="15" t="s">
        <v>4653</v>
      </c>
      <c r="B2276" t="str">
        <f t="shared" si="35"/>
        <v>UBE2A</v>
      </c>
      <c r="C2276" t="str">
        <f>IF(B2276="","",VLOOKUP(B2276,'arf3'!$A$2:$A$801,1,FALSE))</f>
        <v>UBE2A</v>
      </c>
    </row>
    <row r="2277" spans="1:3" ht="15" x14ac:dyDescent="0.25">
      <c r="A2277" s="15" t="s">
        <v>4654</v>
      </c>
      <c r="B2277" t="str">
        <f t="shared" si="35"/>
        <v/>
      </c>
      <c r="C2277" t="str">
        <f>IF(B2277="","",VLOOKUP(B2277,'arf3'!$A$2:$A$801,1,FALSE))</f>
        <v/>
      </c>
    </row>
    <row r="2278" spans="1:3" ht="15" x14ac:dyDescent="0.25">
      <c r="A2278" s="15" t="s">
        <v>4655</v>
      </c>
      <c r="B2278" t="str">
        <f t="shared" si="35"/>
        <v/>
      </c>
      <c r="C2278" t="str">
        <f>IF(B2278="","",VLOOKUP(B2278,'arf3'!$A$2:$A$801,1,FALSE))</f>
        <v/>
      </c>
    </row>
    <row r="2279" spans="1:3" ht="15" x14ac:dyDescent="0.25">
      <c r="A2279" s="15" t="s">
        <v>4656</v>
      </c>
      <c r="B2279" t="str">
        <f t="shared" si="35"/>
        <v>UBE3A</v>
      </c>
      <c r="C2279" t="str">
        <f>IF(B2279="","",VLOOKUP(B2279,'arf3'!$A$2:$A$801,1,FALSE))</f>
        <v>UBE3A</v>
      </c>
    </row>
    <row r="2280" spans="1:3" ht="15" x14ac:dyDescent="0.25">
      <c r="A2280" s="15" t="s">
        <v>4657</v>
      </c>
      <c r="B2280" t="str">
        <f t="shared" si="35"/>
        <v/>
      </c>
      <c r="C2280" t="str">
        <f>IF(B2280="","",VLOOKUP(B2280,'arf3'!$A$2:$A$801,1,FALSE))</f>
        <v/>
      </c>
    </row>
    <row r="2281" spans="1:3" ht="15" x14ac:dyDescent="0.25">
      <c r="A2281" s="15" t="s">
        <v>4658</v>
      </c>
      <c r="B2281" t="str">
        <f t="shared" si="35"/>
        <v/>
      </c>
      <c r="C2281" t="str">
        <f>IF(B2281="","",VLOOKUP(B2281,'arf3'!$A$2:$A$801,1,FALSE))</f>
        <v/>
      </c>
    </row>
    <row r="2282" spans="1:3" ht="15" x14ac:dyDescent="0.25">
      <c r="A2282" s="15" t="s">
        <v>4659</v>
      </c>
      <c r="B2282" t="str">
        <f t="shared" si="35"/>
        <v>UBE3B</v>
      </c>
      <c r="C2282" t="str">
        <f>IF(B2282="","",VLOOKUP(B2282,'arf3'!$A$2:$A$801,1,FALSE))</f>
        <v>UBE3B</v>
      </c>
    </row>
    <row r="2283" spans="1:3" ht="15" x14ac:dyDescent="0.25">
      <c r="A2283" s="15" t="s">
        <v>4660</v>
      </c>
      <c r="B2283" t="str">
        <f t="shared" si="35"/>
        <v/>
      </c>
      <c r="C2283" t="str">
        <f>IF(B2283="","",VLOOKUP(B2283,'arf3'!$A$2:$A$801,1,FALSE))</f>
        <v/>
      </c>
    </row>
    <row r="2284" spans="1:3" ht="15" x14ac:dyDescent="0.25">
      <c r="A2284" s="15" t="s">
        <v>4661</v>
      </c>
      <c r="B2284" t="str">
        <f t="shared" si="35"/>
        <v/>
      </c>
      <c r="C2284" t="str">
        <f>IF(B2284="","",VLOOKUP(B2284,'arf3'!$A$2:$A$801,1,FALSE))</f>
        <v/>
      </c>
    </row>
    <row r="2285" spans="1:3" ht="15" x14ac:dyDescent="0.25">
      <c r="A2285" s="15" t="s">
        <v>4662</v>
      </c>
      <c r="B2285" t="str">
        <f t="shared" si="35"/>
        <v>UBR1</v>
      </c>
      <c r="C2285" t="str">
        <f>IF(B2285="","",VLOOKUP(B2285,'arf3'!$A$2:$A$801,1,FALSE))</f>
        <v>UBR1</v>
      </c>
    </row>
    <row r="2286" spans="1:3" ht="15" x14ac:dyDescent="0.25">
      <c r="A2286" s="15" t="s">
        <v>4663</v>
      </c>
      <c r="B2286" t="str">
        <f t="shared" si="35"/>
        <v/>
      </c>
      <c r="C2286" t="str">
        <f>IF(B2286="","",VLOOKUP(B2286,'arf3'!$A$2:$A$801,1,FALSE))</f>
        <v/>
      </c>
    </row>
    <row r="2287" spans="1:3" ht="15" x14ac:dyDescent="0.25">
      <c r="A2287" s="15" t="s">
        <v>4664</v>
      </c>
      <c r="B2287" t="str">
        <f t="shared" si="35"/>
        <v/>
      </c>
      <c r="C2287" t="str">
        <f>IF(B2287="","",VLOOKUP(B2287,'arf3'!$A$2:$A$801,1,FALSE))</f>
        <v/>
      </c>
    </row>
    <row r="2288" spans="1:3" ht="15" x14ac:dyDescent="0.25">
      <c r="A2288" s="15" t="s">
        <v>4665</v>
      </c>
      <c r="B2288" t="str">
        <f t="shared" si="35"/>
        <v>UPB1</v>
      </c>
      <c r="C2288" t="str">
        <f>IF(B2288="","",VLOOKUP(B2288,'arf3'!$A$2:$A$801,1,FALSE))</f>
        <v>UPB1</v>
      </c>
    </row>
    <row r="2289" spans="1:3" ht="15" x14ac:dyDescent="0.25">
      <c r="A2289" s="15" t="s">
        <v>4666</v>
      </c>
      <c r="B2289" t="str">
        <f t="shared" si="35"/>
        <v/>
      </c>
      <c r="C2289" t="str">
        <f>IF(B2289="","",VLOOKUP(B2289,'arf3'!$A$2:$A$801,1,FALSE))</f>
        <v/>
      </c>
    </row>
    <row r="2290" spans="1:3" ht="15" x14ac:dyDescent="0.25">
      <c r="A2290" s="15" t="s">
        <v>4667</v>
      </c>
      <c r="B2290" t="str">
        <f t="shared" si="35"/>
        <v/>
      </c>
      <c r="C2290" t="str">
        <f>IF(B2290="","",VLOOKUP(B2290,'arf3'!$A$2:$A$801,1,FALSE))</f>
        <v/>
      </c>
    </row>
    <row r="2291" spans="1:3" ht="15" x14ac:dyDescent="0.25">
      <c r="A2291" s="15" t="s">
        <v>4668</v>
      </c>
      <c r="B2291" t="str">
        <f t="shared" si="35"/>
        <v>UPF3B</v>
      </c>
      <c r="C2291" t="str">
        <f>IF(B2291="","",VLOOKUP(B2291,'arf3'!$A$2:$A$801,1,FALSE))</f>
        <v>UPF3B</v>
      </c>
    </row>
    <row r="2292" spans="1:3" ht="15" x14ac:dyDescent="0.25">
      <c r="A2292" s="15" t="s">
        <v>4669</v>
      </c>
      <c r="B2292" t="str">
        <f t="shared" si="35"/>
        <v/>
      </c>
      <c r="C2292" t="str">
        <f>IF(B2292="","",VLOOKUP(B2292,'arf3'!$A$2:$A$801,1,FALSE))</f>
        <v/>
      </c>
    </row>
    <row r="2293" spans="1:3" ht="15" x14ac:dyDescent="0.25">
      <c r="A2293" s="15" t="s">
        <v>4670</v>
      </c>
      <c r="B2293" t="str">
        <f t="shared" si="35"/>
        <v/>
      </c>
      <c r="C2293" t="str">
        <f>IF(B2293="","",VLOOKUP(B2293,'arf3'!$A$2:$A$801,1,FALSE))</f>
        <v/>
      </c>
    </row>
    <row r="2294" spans="1:3" ht="15" x14ac:dyDescent="0.25">
      <c r="A2294" s="15" t="s">
        <v>4671</v>
      </c>
      <c r="B2294" t="str">
        <f t="shared" si="35"/>
        <v>USP18</v>
      </c>
      <c r="C2294" t="str">
        <f>IF(B2294="","",VLOOKUP(B2294,'arf3'!$A$2:$A$801,1,FALSE))</f>
        <v>USP18</v>
      </c>
    </row>
    <row r="2295" spans="1:3" ht="15" x14ac:dyDescent="0.25">
      <c r="A2295" s="15" t="s">
        <v>4672</v>
      </c>
      <c r="B2295" t="str">
        <f t="shared" si="35"/>
        <v/>
      </c>
      <c r="C2295" t="str">
        <f>IF(B2295="","",VLOOKUP(B2295,'arf3'!$A$2:$A$801,1,FALSE))</f>
        <v/>
      </c>
    </row>
    <row r="2296" spans="1:3" ht="15" x14ac:dyDescent="0.25">
      <c r="A2296" s="15" t="s">
        <v>4673</v>
      </c>
      <c r="B2296" t="str">
        <f t="shared" si="35"/>
        <v/>
      </c>
      <c r="C2296" t="str">
        <f>IF(B2296="","",VLOOKUP(B2296,'arf3'!$A$2:$A$801,1,FALSE))</f>
        <v/>
      </c>
    </row>
    <row r="2297" spans="1:3" ht="15" x14ac:dyDescent="0.25">
      <c r="A2297" s="15" t="s">
        <v>4674</v>
      </c>
      <c r="B2297" t="str">
        <f t="shared" si="35"/>
        <v>USP7</v>
      </c>
      <c r="C2297" t="str">
        <f>IF(B2297="","",VLOOKUP(B2297,'arf3'!$A$2:$A$801,1,FALSE))</f>
        <v>USP7</v>
      </c>
    </row>
    <row r="2298" spans="1:3" ht="15" x14ac:dyDescent="0.25">
      <c r="A2298" s="15" t="s">
        <v>4675</v>
      </c>
      <c r="B2298" t="str">
        <f t="shared" si="35"/>
        <v/>
      </c>
      <c r="C2298" t="str">
        <f>IF(B2298="","",VLOOKUP(B2298,'arf3'!$A$2:$A$801,1,FALSE))</f>
        <v/>
      </c>
    </row>
    <row r="2299" spans="1:3" ht="15" x14ac:dyDescent="0.25">
      <c r="A2299" s="15" t="s">
        <v>4676</v>
      </c>
      <c r="B2299" t="str">
        <f t="shared" si="35"/>
        <v/>
      </c>
      <c r="C2299" t="str">
        <f>IF(B2299="","",VLOOKUP(B2299,'arf3'!$A$2:$A$801,1,FALSE))</f>
        <v/>
      </c>
    </row>
    <row r="2300" spans="1:3" ht="15" x14ac:dyDescent="0.25">
      <c r="A2300" s="15" t="s">
        <v>4677</v>
      </c>
      <c r="B2300" t="str">
        <f t="shared" si="35"/>
        <v>USP9X</v>
      </c>
      <c r="C2300" t="str">
        <f>IF(B2300="","",VLOOKUP(B2300,'arf3'!$A$2:$A$801,1,FALSE))</f>
        <v>USP9X</v>
      </c>
    </row>
    <row r="2301" spans="1:3" ht="15" x14ac:dyDescent="0.25">
      <c r="A2301" s="15" t="s">
        <v>4678</v>
      </c>
      <c r="B2301" t="str">
        <f t="shared" si="35"/>
        <v/>
      </c>
      <c r="C2301" t="str">
        <f>IF(B2301="","",VLOOKUP(B2301,'arf3'!$A$2:$A$801,1,FALSE))</f>
        <v/>
      </c>
    </row>
    <row r="2302" spans="1:3" ht="15" x14ac:dyDescent="0.25">
      <c r="A2302" s="15" t="s">
        <v>4679</v>
      </c>
      <c r="B2302" t="str">
        <f t="shared" si="35"/>
        <v/>
      </c>
      <c r="C2302" t="str">
        <f>IF(B2302="","",VLOOKUP(B2302,'arf3'!$A$2:$A$801,1,FALSE))</f>
        <v/>
      </c>
    </row>
    <row r="2303" spans="1:3" ht="15" x14ac:dyDescent="0.25">
      <c r="A2303" s="15" t="s">
        <v>4680</v>
      </c>
      <c r="B2303" t="str">
        <f t="shared" si="35"/>
        <v>VLDLR</v>
      </c>
      <c r="C2303" t="str">
        <f>IF(B2303="","",VLOOKUP(B2303,'arf3'!$A$2:$A$801,1,FALSE))</f>
        <v>VLDLR</v>
      </c>
    </row>
    <row r="2304" spans="1:3" ht="15" x14ac:dyDescent="0.25">
      <c r="A2304" s="15" t="s">
        <v>4681</v>
      </c>
      <c r="B2304" t="str">
        <f t="shared" si="35"/>
        <v/>
      </c>
      <c r="C2304" t="str">
        <f>IF(B2304="","",VLOOKUP(B2304,'arf3'!$A$2:$A$801,1,FALSE))</f>
        <v/>
      </c>
    </row>
    <row r="2305" spans="1:3" ht="15" x14ac:dyDescent="0.25">
      <c r="A2305" s="15" t="s">
        <v>4682</v>
      </c>
      <c r="B2305" t="str">
        <f t="shared" si="35"/>
        <v/>
      </c>
      <c r="C2305" t="str">
        <f>IF(B2305="","",VLOOKUP(B2305,'arf3'!$A$2:$A$801,1,FALSE))</f>
        <v/>
      </c>
    </row>
    <row r="2306" spans="1:3" ht="15" x14ac:dyDescent="0.25">
      <c r="A2306" s="15" t="s">
        <v>4683</v>
      </c>
      <c r="B2306" t="str">
        <f t="shared" ref="B2306:B2369" si="36">IF(RIGHT(A2306,1)="a",LEFT(A2306,LEN(A2306)-6),"")</f>
        <v>VPS13B</v>
      </c>
      <c r="C2306" t="str">
        <f>IF(B2306="","",VLOOKUP(B2306,'arf3'!$A$2:$A$801,1,FALSE))</f>
        <v>VPS13B</v>
      </c>
    </row>
    <row r="2307" spans="1:3" ht="15" x14ac:dyDescent="0.25">
      <c r="A2307" s="15" t="s">
        <v>4684</v>
      </c>
      <c r="B2307" t="str">
        <f t="shared" si="36"/>
        <v/>
      </c>
      <c r="C2307" t="str">
        <f>IF(B2307="","",VLOOKUP(B2307,'arf3'!$A$2:$A$801,1,FALSE))</f>
        <v/>
      </c>
    </row>
    <row r="2308" spans="1:3" ht="15" x14ac:dyDescent="0.25">
      <c r="A2308" s="15" t="s">
        <v>4685</v>
      </c>
      <c r="B2308" t="str">
        <f t="shared" si="36"/>
        <v/>
      </c>
      <c r="C2308" t="str">
        <f>IF(B2308="","",VLOOKUP(B2308,'arf3'!$A$2:$A$801,1,FALSE))</f>
        <v/>
      </c>
    </row>
    <row r="2309" spans="1:3" ht="15" x14ac:dyDescent="0.25">
      <c r="A2309" s="15" t="s">
        <v>4686</v>
      </c>
      <c r="B2309" t="str">
        <f t="shared" si="36"/>
        <v>VRK1</v>
      </c>
      <c r="C2309" t="str">
        <f>IF(B2309="","",VLOOKUP(B2309,'arf3'!$A$2:$A$801,1,FALSE))</f>
        <v>VRK1</v>
      </c>
    </row>
    <row r="2310" spans="1:3" ht="15" x14ac:dyDescent="0.25">
      <c r="A2310" s="15" t="s">
        <v>4687</v>
      </c>
      <c r="B2310" t="str">
        <f t="shared" si="36"/>
        <v/>
      </c>
      <c r="C2310" t="str">
        <f>IF(B2310="","",VLOOKUP(B2310,'arf3'!$A$2:$A$801,1,FALSE))</f>
        <v/>
      </c>
    </row>
    <row r="2311" spans="1:3" ht="15" x14ac:dyDescent="0.25">
      <c r="A2311" s="15" t="s">
        <v>4688</v>
      </c>
      <c r="B2311" t="str">
        <f t="shared" si="36"/>
        <v/>
      </c>
      <c r="C2311" t="str">
        <f>IF(B2311="","",VLOOKUP(B2311,'arf3'!$A$2:$A$801,1,FALSE))</f>
        <v/>
      </c>
    </row>
    <row r="2312" spans="1:3" ht="15" x14ac:dyDescent="0.25">
      <c r="A2312" s="15" t="s">
        <v>4689</v>
      </c>
      <c r="B2312" t="str">
        <f t="shared" si="36"/>
        <v>WAC</v>
      </c>
      <c r="C2312" t="str">
        <f>IF(B2312="","",VLOOKUP(B2312,'arf3'!$A$2:$A$801,1,FALSE))</f>
        <v>WAC</v>
      </c>
    </row>
    <row r="2313" spans="1:3" ht="15" x14ac:dyDescent="0.25">
      <c r="A2313" s="15" t="s">
        <v>4690</v>
      </c>
      <c r="B2313" t="str">
        <f t="shared" si="36"/>
        <v/>
      </c>
      <c r="C2313" t="str">
        <f>IF(B2313="","",VLOOKUP(B2313,'arf3'!$A$2:$A$801,1,FALSE))</f>
        <v/>
      </c>
    </row>
    <row r="2314" spans="1:3" ht="15" x14ac:dyDescent="0.25">
      <c r="A2314" s="15" t="s">
        <v>4691</v>
      </c>
      <c r="B2314" t="str">
        <f t="shared" si="36"/>
        <v/>
      </c>
      <c r="C2314" t="str">
        <f>IF(B2314="","",VLOOKUP(B2314,'arf3'!$A$2:$A$801,1,FALSE))</f>
        <v/>
      </c>
    </row>
    <row r="2315" spans="1:3" ht="15" x14ac:dyDescent="0.25">
      <c r="A2315" s="15" t="s">
        <v>4692</v>
      </c>
      <c r="B2315" t="str">
        <f t="shared" si="36"/>
        <v>WDR13</v>
      </c>
      <c r="C2315" t="str">
        <f>IF(B2315="","",VLOOKUP(B2315,'arf3'!$A$2:$A$801,1,FALSE))</f>
        <v>WDR13</v>
      </c>
    </row>
    <row r="2316" spans="1:3" ht="15" x14ac:dyDescent="0.25">
      <c r="A2316" s="15" t="s">
        <v>4693</v>
      </c>
      <c r="B2316" t="str">
        <f t="shared" si="36"/>
        <v/>
      </c>
      <c r="C2316" t="str">
        <f>IF(B2316="","",VLOOKUP(B2316,'arf3'!$A$2:$A$801,1,FALSE))</f>
        <v/>
      </c>
    </row>
    <row r="2317" spans="1:3" ht="15" x14ac:dyDescent="0.25">
      <c r="A2317" s="15" t="s">
        <v>4694</v>
      </c>
      <c r="B2317" t="str">
        <f t="shared" si="36"/>
        <v/>
      </c>
      <c r="C2317" t="str">
        <f>IF(B2317="","",VLOOKUP(B2317,'arf3'!$A$2:$A$801,1,FALSE))</f>
        <v/>
      </c>
    </row>
    <row r="2318" spans="1:3" ht="15" x14ac:dyDescent="0.25">
      <c r="A2318" s="15" t="s">
        <v>4695</v>
      </c>
      <c r="B2318" t="str">
        <f t="shared" si="36"/>
        <v>WDR19</v>
      </c>
      <c r="C2318" t="str">
        <f>IF(B2318="","",VLOOKUP(B2318,'arf3'!$A$2:$A$801,1,FALSE))</f>
        <v>WDR19</v>
      </c>
    </row>
    <row r="2319" spans="1:3" ht="15" x14ac:dyDescent="0.25">
      <c r="A2319" s="15" t="s">
        <v>4696</v>
      </c>
      <c r="B2319" t="str">
        <f t="shared" si="36"/>
        <v/>
      </c>
      <c r="C2319" t="str">
        <f>IF(B2319="","",VLOOKUP(B2319,'arf3'!$A$2:$A$801,1,FALSE))</f>
        <v/>
      </c>
    </row>
    <row r="2320" spans="1:3" ht="15" x14ac:dyDescent="0.25">
      <c r="A2320" s="15" t="s">
        <v>4697</v>
      </c>
      <c r="B2320" t="str">
        <f t="shared" si="36"/>
        <v/>
      </c>
      <c r="C2320" t="str">
        <f>IF(B2320="","",VLOOKUP(B2320,'arf3'!$A$2:$A$801,1,FALSE))</f>
        <v/>
      </c>
    </row>
    <row r="2321" spans="1:3" ht="15" x14ac:dyDescent="0.25">
      <c r="A2321" s="15" t="s">
        <v>4698</v>
      </c>
      <c r="B2321" t="str">
        <f t="shared" si="36"/>
        <v>WDR45</v>
      </c>
      <c r="C2321" t="str">
        <f>IF(B2321="","",VLOOKUP(B2321,'arf3'!$A$2:$A$801,1,FALSE))</f>
        <v>WDR45</v>
      </c>
    </row>
    <row r="2322" spans="1:3" ht="15" x14ac:dyDescent="0.25">
      <c r="A2322" s="15" t="s">
        <v>4699</v>
      </c>
      <c r="B2322" t="str">
        <f t="shared" si="36"/>
        <v/>
      </c>
      <c r="C2322" t="str">
        <f>IF(B2322="","",VLOOKUP(B2322,'arf3'!$A$2:$A$801,1,FALSE))</f>
        <v/>
      </c>
    </row>
    <row r="2323" spans="1:3" ht="15" x14ac:dyDescent="0.25">
      <c r="A2323" s="15" t="s">
        <v>4700</v>
      </c>
      <c r="B2323" t="str">
        <f t="shared" si="36"/>
        <v/>
      </c>
      <c r="C2323" t="str">
        <f>IF(B2323="","",VLOOKUP(B2323,'arf3'!$A$2:$A$801,1,FALSE))</f>
        <v/>
      </c>
    </row>
    <row r="2324" spans="1:3" ht="15" x14ac:dyDescent="0.25">
      <c r="A2324" s="15" t="s">
        <v>4701</v>
      </c>
      <c r="B2324" t="str">
        <f t="shared" si="36"/>
        <v>WDR62</v>
      </c>
      <c r="C2324" t="str">
        <f>IF(B2324="","",VLOOKUP(B2324,'arf3'!$A$2:$A$801,1,FALSE))</f>
        <v>WDR62</v>
      </c>
    </row>
    <row r="2325" spans="1:3" ht="15" x14ac:dyDescent="0.25">
      <c r="A2325" s="15" t="s">
        <v>4702</v>
      </c>
      <c r="B2325" t="str">
        <f t="shared" si="36"/>
        <v/>
      </c>
      <c r="C2325" t="str">
        <f>IF(B2325="","",VLOOKUP(B2325,'arf3'!$A$2:$A$801,1,FALSE))</f>
        <v/>
      </c>
    </row>
    <row r="2326" spans="1:3" ht="15" x14ac:dyDescent="0.25">
      <c r="A2326" s="15" t="s">
        <v>4703</v>
      </c>
      <c r="B2326" t="str">
        <f t="shared" si="36"/>
        <v/>
      </c>
      <c r="C2326" t="str">
        <f>IF(B2326="","",VLOOKUP(B2326,'arf3'!$A$2:$A$801,1,FALSE))</f>
        <v/>
      </c>
    </row>
    <row r="2327" spans="1:3" ht="15" x14ac:dyDescent="0.25">
      <c r="A2327" s="15" t="s">
        <v>4704</v>
      </c>
      <c r="B2327" t="str">
        <f t="shared" si="36"/>
        <v>WDR73</v>
      </c>
      <c r="C2327" t="str">
        <f>IF(B2327="","",VLOOKUP(B2327,'arf3'!$A$2:$A$801,1,FALSE))</f>
        <v>WDR73</v>
      </c>
    </row>
    <row r="2328" spans="1:3" ht="15" x14ac:dyDescent="0.25">
      <c r="A2328" s="15" t="s">
        <v>4705</v>
      </c>
      <c r="B2328" t="str">
        <f t="shared" si="36"/>
        <v/>
      </c>
      <c r="C2328" t="str">
        <f>IF(B2328="","",VLOOKUP(B2328,'arf3'!$A$2:$A$801,1,FALSE))</f>
        <v/>
      </c>
    </row>
    <row r="2329" spans="1:3" ht="15" x14ac:dyDescent="0.25">
      <c r="A2329" s="15" t="s">
        <v>4706</v>
      </c>
      <c r="B2329" t="str">
        <f t="shared" si="36"/>
        <v/>
      </c>
      <c r="C2329" t="str">
        <f>IF(B2329="","",VLOOKUP(B2329,'arf3'!$A$2:$A$801,1,FALSE))</f>
        <v/>
      </c>
    </row>
    <row r="2330" spans="1:3" ht="15" x14ac:dyDescent="0.25">
      <c r="A2330" s="15" t="s">
        <v>4707</v>
      </c>
      <c r="B2330" t="str">
        <f t="shared" si="36"/>
        <v>WDR81</v>
      </c>
      <c r="C2330" t="str">
        <f>IF(B2330="","",VLOOKUP(B2330,'arf3'!$A$2:$A$801,1,FALSE))</f>
        <v>WDR81</v>
      </c>
    </row>
    <row r="2331" spans="1:3" ht="15" x14ac:dyDescent="0.25">
      <c r="A2331" s="15" t="s">
        <v>4708</v>
      </c>
      <c r="B2331" t="str">
        <f t="shared" si="36"/>
        <v/>
      </c>
      <c r="C2331" t="str">
        <f>IF(B2331="","",VLOOKUP(B2331,'arf3'!$A$2:$A$801,1,FALSE))</f>
        <v/>
      </c>
    </row>
    <row r="2332" spans="1:3" ht="15" x14ac:dyDescent="0.25">
      <c r="A2332" s="15" t="s">
        <v>4709</v>
      </c>
      <c r="B2332" t="str">
        <f t="shared" si="36"/>
        <v/>
      </c>
      <c r="C2332" t="str">
        <f>IF(B2332="","",VLOOKUP(B2332,'arf3'!$A$2:$A$801,1,FALSE))</f>
        <v/>
      </c>
    </row>
    <row r="2333" spans="1:3" ht="15" x14ac:dyDescent="0.25">
      <c r="A2333" s="15" t="s">
        <v>4710</v>
      </c>
      <c r="B2333" t="str">
        <f t="shared" si="36"/>
        <v>WWOX</v>
      </c>
      <c r="C2333" t="str">
        <f>IF(B2333="","",VLOOKUP(B2333,'arf3'!$A$2:$A$801,1,FALSE))</f>
        <v>WWOX</v>
      </c>
    </row>
    <row r="2334" spans="1:3" ht="15" x14ac:dyDescent="0.25">
      <c r="A2334" s="15" t="s">
        <v>4711</v>
      </c>
      <c r="B2334" t="str">
        <f t="shared" si="36"/>
        <v/>
      </c>
      <c r="C2334" t="str">
        <f>IF(B2334="","",VLOOKUP(B2334,'arf3'!$A$2:$A$801,1,FALSE))</f>
        <v/>
      </c>
    </row>
    <row r="2335" spans="1:3" ht="15" x14ac:dyDescent="0.25">
      <c r="A2335" s="15" t="s">
        <v>4712</v>
      </c>
      <c r="B2335" t="str">
        <f t="shared" si="36"/>
        <v/>
      </c>
      <c r="C2335" t="str">
        <f>IF(B2335="","",VLOOKUP(B2335,'arf3'!$A$2:$A$801,1,FALSE))</f>
        <v/>
      </c>
    </row>
    <row r="2336" spans="1:3" ht="15" x14ac:dyDescent="0.25">
      <c r="A2336" s="15" t="s">
        <v>4713</v>
      </c>
      <c r="B2336" t="str">
        <f t="shared" si="36"/>
        <v>XPA</v>
      </c>
      <c r="C2336" t="str">
        <f>IF(B2336="","",VLOOKUP(B2336,'arf3'!$A$2:$A$801,1,FALSE))</f>
        <v>XPA</v>
      </c>
    </row>
    <row r="2337" spans="1:3" ht="15" x14ac:dyDescent="0.25">
      <c r="A2337" s="15" t="s">
        <v>4714</v>
      </c>
      <c r="B2337" t="str">
        <f t="shared" si="36"/>
        <v/>
      </c>
      <c r="C2337" t="str">
        <f>IF(B2337="","",VLOOKUP(B2337,'arf3'!$A$2:$A$801,1,FALSE))</f>
        <v/>
      </c>
    </row>
    <row r="2338" spans="1:3" ht="15" x14ac:dyDescent="0.25">
      <c r="A2338" s="15" t="s">
        <v>4715</v>
      </c>
      <c r="B2338" t="str">
        <f t="shared" si="36"/>
        <v/>
      </c>
      <c r="C2338" t="str">
        <f>IF(B2338="","",VLOOKUP(B2338,'arf3'!$A$2:$A$801,1,FALSE))</f>
        <v/>
      </c>
    </row>
    <row r="2339" spans="1:3" ht="15" x14ac:dyDescent="0.25">
      <c r="A2339" s="15" t="s">
        <v>4716</v>
      </c>
      <c r="B2339" t="str">
        <f t="shared" si="36"/>
        <v>XPNPEP3</v>
      </c>
      <c r="C2339" t="str">
        <f>IF(B2339="","",VLOOKUP(B2339,'arf3'!$A$2:$A$801,1,FALSE))</f>
        <v>XPNPEP3</v>
      </c>
    </row>
    <row r="2340" spans="1:3" ht="15" x14ac:dyDescent="0.25">
      <c r="A2340" s="15" t="s">
        <v>4717</v>
      </c>
      <c r="B2340" t="str">
        <f t="shared" si="36"/>
        <v/>
      </c>
      <c r="C2340" t="str">
        <f>IF(B2340="","",VLOOKUP(B2340,'arf3'!$A$2:$A$801,1,FALSE))</f>
        <v/>
      </c>
    </row>
    <row r="2341" spans="1:3" ht="15" x14ac:dyDescent="0.25">
      <c r="A2341" s="15" t="s">
        <v>4718</v>
      </c>
      <c r="B2341" t="str">
        <f t="shared" si="36"/>
        <v/>
      </c>
      <c r="C2341" t="str">
        <f>IF(B2341="","",VLOOKUP(B2341,'arf3'!$A$2:$A$801,1,FALSE))</f>
        <v/>
      </c>
    </row>
    <row r="2342" spans="1:3" ht="15" x14ac:dyDescent="0.25">
      <c r="A2342" s="15" t="s">
        <v>4719</v>
      </c>
      <c r="B2342" t="str">
        <f t="shared" si="36"/>
        <v>XYLT1</v>
      </c>
      <c r="C2342" t="str">
        <f>IF(B2342="","",VLOOKUP(B2342,'arf3'!$A$2:$A$801,1,FALSE))</f>
        <v>XYLT1</v>
      </c>
    </row>
    <row r="2343" spans="1:3" ht="15" x14ac:dyDescent="0.25">
      <c r="A2343" s="15" t="s">
        <v>4720</v>
      </c>
      <c r="B2343" t="str">
        <f t="shared" si="36"/>
        <v/>
      </c>
      <c r="C2343" t="str">
        <f>IF(B2343="","",VLOOKUP(B2343,'arf3'!$A$2:$A$801,1,FALSE))</f>
        <v/>
      </c>
    </row>
    <row r="2344" spans="1:3" ht="15" x14ac:dyDescent="0.25">
      <c r="A2344" s="15" t="s">
        <v>4721</v>
      </c>
      <c r="B2344" t="str">
        <f t="shared" si="36"/>
        <v/>
      </c>
      <c r="C2344" t="str">
        <f>IF(B2344="","",VLOOKUP(B2344,'arf3'!$A$2:$A$801,1,FALSE))</f>
        <v/>
      </c>
    </row>
    <row r="2345" spans="1:3" ht="15" x14ac:dyDescent="0.25">
      <c r="A2345" s="15" t="s">
        <v>4722</v>
      </c>
      <c r="B2345" t="str">
        <f t="shared" si="36"/>
        <v>YAP1</v>
      </c>
      <c r="C2345" t="str">
        <f>IF(B2345="","",VLOOKUP(B2345,'arf3'!$A$2:$A$801,1,FALSE))</f>
        <v>YAP1</v>
      </c>
    </row>
    <row r="2346" spans="1:3" ht="15" x14ac:dyDescent="0.25">
      <c r="A2346" s="15" t="s">
        <v>4723</v>
      </c>
      <c r="B2346" t="str">
        <f t="shared" si="36"/>
        <v/>
      </c>
      <c r="C2346" t="str">
        <f>IF(B2346="","",VLOOKUP(B2346,'arf3'!$A$2:$A$801,1,FALSE))</f>
        <v/>
      </c>
    </row>
    <row r="2347" spans="1:3" ht="15" x14ac:dyDescent="0.25">
      <c r="A2347" s="15" t="s">
        <v>4724</v>
      </c>
      <c r="B2347" t="str">
        <f t="shared" si="36"/>
        <v/>
      </c>
      <c r="C2347" t="str">
        <f>IF(B2347="","",VLOOKUP(B2347,'arf3'!$A$2:$A$801,1,FALSE))</f>
        <v/>
      </c>
    </row>
    <row r="2348" spans="1:3" ht="15" x14ac:dyDescent="0.25">
      <c r="A2348" s="15" t="s">
        <v>4725</v>
      </c>
      <c r="B2348" t="str">
        <f t="shared" si="36"/>
        <v>YWHAE</v>
      </c>
      <c r="C2348" t="str">
        <f>IF(B2348="","",VLOOKUP(B2348,'arf3'!$A$2:$A$801,1,FALSE))</f>
        <v>YWHAE</v>
      </c>
    </row>
    <row r="2349" spans="1:3" ht="15" x14ac:dyDescent="0.25">
      <c r="A2349" s="15" t="s">
        <v>4726</v>
      </c>
      <c r="B2349" t="str">
        <f t="shared" si="36"/>
        <v/>
      </c>
      <c r="C2349" t="str">
        <f>IF(B2349="","",VLOOKUP(B2349,'arf3'!$A$2:$A$801,1,FALSE))</f>
        <v/>
      </c>
    </row>
    <row r="2350" spans="1:3" ht="15" x14ac:dyDescent="0.25">
      <c r="A2350" s="15" t="s">
        <v>4727</v>
      </c>
      <c r="B2350" t="str">
        <f t="shared" si="36"/>
        <v/>
      </c>
      <c r="C2350" t="str">
        <f>IF(B2350="","",VLOOKUP(B2350,'arf3'!$A$2:$A$801,1,FALSE))</f>
        <v/>
      </c>
    </row>
    <row r="2351" spans="1:3" ht="15" x14ac:dyDescent="0.25">
      <c r="A2351" s="15" t="s">
        <v>4728</v>
      </c>
      <c r="B2351" t="str">
        <f t="shared" si="36"/>
        <v>YY1</v>
      </c>
      <c r="C2351" t="str">
        <f>IF(B2351="","",VLOOKUP(B2351,'arf3'!$A$2:$A$801,1,FALSE))</f>
        <v>YY1</v>
      </c>
    </row>
    <row r="2352" spans="1:3" ht="15" x14ac:dyDescent="0.25">
      <c r="A2352" s="15" t="s">
        <v>4729</v>
      </c>
      <c r="B2352" t="str">
        <f t="shared" si="36"/>
        <v/>
      </c>
      <c r="C2352" t="str">
        <f>IF(B2352="","",VLOOKUP(B2352,'arf3'!$A$2:$A$801,1,FALSE))</f>
        <v/>
      </c>
    </row>
    <row r="2353" spans="1:3" ht="15" x14ac:dyDescent="0.25">
      <c r="A2353" s="15" t="s">
        <v>4730</v>
      </c>
      <c r="B2353" t="str">
        <f t="shared" si="36"/>
        <v/>
      </c>
      <c r="C2353" t="str">
        <f>IF(B2353="","",VLOOKUP(B2353,'arf3'!$A$2:$A$801,1,FALSE))</f>
        <v/>
      </c>
    </row>
    <row r="2354" spans="1:3" ht="15" x14ac:dyDescent="0.25">
      <c r="A2354" s="15" t="s">
        <v>4731</v>
      </c>
      <c r="B2354" t="str">
        <f t="shared" si="36"/>
        <v>ZBTB16</v>
      </c>
      <c r="C2354" t="str">
        <f>IF(B2354="","",VLOOKUP(B2354,'arf3'!$A$2:$A$801,1,FALSE))</f>
        <v>ZBTB16</v>
      </c>
    </row>
    <row r="2355" spans="1:3" ht="15" x14ac:dyDescent="0.25">
      <c r="A2355" s="15" t="s">
        <v>4732</v>
      </c>
      <c r="B2355" t="str">
        <f t="shared" si="36"/>
        <v/>
      </c>
      <c r="C2355" t="str">
        <f>IF(B2355="","",VLOOKUP(B2355,'arf3'!$A$2:$A$801,1,FALSE))</f>
        <v/>
      </c>
    </row>
    <row r="2356" spans="1:3" ht="15" x14ac:dyDescent="0.25">
      <c r="A2356" s="15" t="s">
        <v>4733</v>
      </c>
      <c r="B2356" t="str">
        <f t="shared" si="36"/>
        <v/>
      </c>
      <c r="C2356" t="str">
        <f>IF(B2356="","",VLOOKUP(B2356,'arf3'!$A$2:$A$801,1,FALSE))</f>
        <v/>
      </c>
    </row>
    <row r="2357" spans="1:3" ht="15" x14ac:dyDescent="0.25">
      <c r="A2357" s="15" t="s">
        <v>4734</v>
      </c>
      <c r="B2357" t="str">
        <f t="shared" si="36"/>
        <v>ZBTB18</v>
      </c>
      <c r="C2357" t="str">
        <f>IF(B2357="","",VLOOKUP(B2357,'arf3'!$A$2:$A$801,1,FALSE))</f>
        <v>ZBTB18</v>
      </c>
    </row>
    <row r="2358" spans="1:3" ht="15" x14ac:dyDescent="0.25">
      <c r="A2358" s="15" t="s">
        <v>4735</v>
      </c>
      <c r="B2358" t="str">
        <f t="shared" si="36"/>
        <v/>
      </c>
      <c r="C2358" t="str">
        <f>IF(B2358="","",VLOOKUP(B2358,'arf3'!$A$2:$A$801,1,FALSE))</f>
        <v/>
      </c>
    </row>
    <row r="2359" spans="1:3" ht="15" x14ac:dyDescent="0.25">
      <c r="A2359" s="15" t="s">
        <v>4736</v>
      </c>
      <c r="B2359" t="str">
        <f t="shared" si="36"/>
        <v/>
      </c>
      <c r="C2359" t="str">
        <f>IF(B2359="","",VLOOKUP(B2359,'arf3'!$A$2:$A$801,1,FALSE))</f>
        <v/>
      </c>
    </row>
    <row r="2360" spans="1:3" ht="15" x14ac:dyDescent="0.25">
      <c r="A2360" s="15" t="s">
        <v>4737</v>
      </c>
      <c r="B2360" t="str">
        <f t="shared" si="36"/>
        <v>ZC4H2</v>
      </c>
      <c r="C2360" t="str">
        <f>IF(B2360="","",VLOOKUP(B2360,'arf3'!$A$2:$A$801,1,FALSE))</f>
        <v>ZC4H2</v>
      </c>
    </row>
    <row r="2361" spans="1:3" ht="15" x14ac:dyDescent="0.25">
      <c r="A2361" s="15" t="s">
        <v>4738</v>
      </c>
      <c r="B2361" t="str">
        <f t="shared" si="36"/>
        <v/>
      </c>
      <c r="C2361" t="str">
        <f>IF(B2361="","",VLOOKUP(B2361,'arf3'!$A$2:$A$801,1,FALSE))</f>
        <v/>
      </c>
    </row>
    <row r="2362" spans="1:3" ht="15" x14ac:dyDescent="0.25">
      <c r="A2362" s="15" t="s">
        <v>4739</v>
      </c>
      <c r="B2362" t="str">
        <f t="shared" si="36"/>
        <v/>
      </c>
      <c r="C2362" t="str">
        <f>IF(B2362="","",VLOOKUP(B2362,'arf3'!$A$2:$A$801,1,FALSE))</f>
        <v/>
      </c>
    </row>
    <row r="2363" spans="1:3" ht="15" x14ac:dyDescent="0.25">
      <c r="A2363" s="15" t="s">
        <v>4740</v>
      </c>
      <c r="B2363" t="str">
        <f t="shared" si="36"/>
        <v>ZDHHC15</v>
      </c>
      <c r="C2363" t="str">
        <f>IF(B2363="","",VLOOKUP(B2363,'arf3'!$A$2:$A$801,1,FALSE))</f>
        <v>ZDHHC15</v>
      </c>
    </row>
    <row r="2364" spans="1:3" ht="15" x14ac:dyDescent="0.25">
      <c r="A2364" s="15" t="s">
        <v>4741</v>
      </c>
      <c r="B2364" t="str">
        <f t="shared" si="36"/>
        <v/>
      </c>
      <c r="C2364" t="str">
        <f>IF(B2364="","",VLOOKUP(B2364,'arf3'!$A$2:$A$801,1,FALSE))</f>
        <v/>
      </c>
    </row>
    <row r="2365" spans="1:3" ht="15" x14ac:dyDescent="0.25">
      <c r="A2365" s="15" t="s">
        <v>4742</v>
      </c>
      <c r="B2365" t="str">
        <f t="shared" si="36"/>
        <v/>
      </c>
      <c r="C2365" t="str">
        <f>IF(B2365="","",VLOOKUP(B2365,'arf3'!$A$2:$A$801,1,FALSE))</f>
        <v/>
      </c>
    </row>
    <row r="2366" spans="1:3" ht="15" x14ac:dyDescent="0.25">
      <c r="A2366" s="15" t="s">
        <v>4743</v>
      </c>
      <c r="B2366" t="str">
        <f t="shared" si="36"/>
        <v>ZDHHC9</v>
      </c>
      <c r="C2366" t="str">
        <f>IF(B2366="","",VLOOKUP(B2366,'arf3'!$A$2:$A$801,1,FALSE))</f>
        <v>ZDHHC9</v>
      </c>
    </row>
    <row r="2367" spans="1:3" ht="15" x14ac:dyDescent="0.25">
      <c r="A2367" s="15" t="s">
        <v>4744</v>
      </c>
      <c r="B2367" t="str">
        <f t="shared" si="36"/>
        <v/>
      </c>
      <c r="C2367" t="str">
        <f>IF(B2367="","",VLOOKUP(B2367,'arf3'!$A$2:$A$801,1,FALSE))</f>
        <v/>
      </c>
    </row>
    <row r="2368" spans="1:3" ht="15" x14ac:dyDescent="0.25">
      <c r="A2368" s="15" t="s">
        <v>4745</v>
      </c>
      <c r="B2368" t="str">
        <f t="shared" si="36"/>
        <v/>
      </c>
      <c r="C2368" t="str">
        <f>IF(B2368="","",VLOOKUP(B2368,'arf3'!$A$2:$A$801,1,FALSE))</f>
        <v/>
      </c>
    </row>
    <row r="2369" spans="1:3" ht="15" x14ac:dyDescent="0.25">
      <c r="A2369" s="15" t="s">
        <v>4746</v>
      </c>
      <c r="B2369" t="str">
        <f t="shared" si="36"/>
        <v>ZEB2</v>
      </c>
      <c r="C2369" t="str">
        <f>IF(B2369="","",VLOOKUP(B2369,'arf3'!$A$2:$A$801,1,FALSE))</f>
        <v>ZEB2</v>
      </c>
    </row>
    <row r="2370" spans="1:3" ht="15" x14ac:dyDescent="0.25">
      <c r="A2370" s="15" t="s">
        <v>4747</v>
      </c>
      <c r="B2370" t="str">
        <f t="shared" ref="B2370:B2404" si="37">IF(RIGHT(A2370,1)="a",LEFT(A2370,LEN(A2370)-6),"")</f>
        <v/>
      </c>
      <c r="C2370" t="str">
        <f>IF(B2370="","",VLOOKUP(B2370,'arf3'!$A$2:$A$801,1,FALSE))</f>
        <v/>
      </c>
    </row>
    <row r="2371" spans="1:3" ht="15" x14ac:dyDescent="0.25">
      <c r="A2371" s="15" t="s">
        <v>4748</v>
      </c>
      <c r="B2371" t="str">
        <f t="shared" si="37"/>
        <v/>
      </c>
      <c r="C2371" t="str">
        <f>IF(B2371="","",VLOOKUP(B2371,'arf3'!$A$2:$A$801,1,FALSE))</f>
        <v/>
      </c>
    </row>
    <row r="2372" spans="1:3" ht="15" x14ac:dyDescent="0.25">
      <c r="A2372" s="15" t="s">
        <v>4749</v>
      </c>
      <c r="B2372" t="str">
        <f t="shared" si="37"/>
        <v>ZFYVE26</v>
      </c>
      <c r="C2372" t="str">
        <f>IF(B2372="","",VLOOKUP(B2372,'arf3'!$A$2:$A$801,1,FALSE))</f>
        <v>ZFYVE26</v>
      </c>
    </row>
    <row r="2373" spans="1:3" ht="15" x14ac:dyDescent="0.25">
      <c r="A2373" s="15" t="s">
        <v>4750</v>
      </c>
      <c r="B2373" t="str">
        <f t="shared" si="37"/>
        <v/>
      </c>
      <c r="C2373" t="str">
        <f>IF(B2373="","",VLOOKUP(B2373,'arf3'!$A$2:$A$801,1,FALSE))</f>
        <v/>
      </c>
    </row>
    <row r="2374" spans="1:3" ht="15" x14ac:dyDescent="0.25">
      <c r="A2374" s="15" t="s">
        <v>4751</v>
      </c>
      <c r="B2374" t="str">
        <f t="shared" si="37"/>
        <v/>
      </c>
      <c r="C2374" t="str">
        <f>IF(B2374="","",VLOOKUP(B2374,'arf3'!$A$2:$A$801,1,FALSE))</f>
        <v/>
      </c>
    </row>
    <row r="2375" spans="1:3" ht="15" x14ac:dyDescent="0.25">
      <c r="A2375" s="15" t="s">
        <v>4752</v>
      </c>
      <c r="B2375" t="str">
        <f t="shared" si="37"/>
        <v>ZIC2</v>
      </c>
      <c r="C2375" t="str">
        <f>IF(B2375="","",VLOOKUP(B2375,'arf3'!$A$2:$A$801,1,FALSE))</f>
        <v>ZIC2</v>
      </c>
    </row>
    <row r="2376" spans="1:3" ht="15" x14ac:dyDescent="0.25">
      <c r="A2376" s="15" t="s">
        <v>4753</v>
      </c>
      <c r="B2376" t="str">
        <f t="shared" si="37"/>
        <v/>
      </c>
      <c r="C2376" t="str">
        <f>IF(B2376="","",VLOOKUP(B2376,'arf3'!$A$2:$A$801,1,FALSE))</f>
        <v/>
      </c>
    </row>
    <row r="2377" spans="1:3" ht="15" x14ac:dyDescent="0.25">
      <c r="A2377" s="15" t="s">
        <v>4754</v>
      </c>
      <c r="B2377" t="str">
        <f t="shared" si="37"/>
        <v/>
      </c>
      <c r="C2377" t="str">
        <f>IF(B2377="","",VLOOKUP(B2377,'arf3'!$A$2:$A$801,1,FALSE))</f>
        <v/>
      </c>
    </row>
    <row r="2378" spans="1:3" ht="15" x14ac:dyDescent="0.25">
      <c r="A2378" s="15" t="s">
        <v>4755</v>
      </c>
      <c r="B2378" t="str">
        <f t="shared" si="37"/>
        <v>ZMPSTE24</v>
      </c>
      <c r="C2378" t="str">
        <f>IF(B2378="","",VLOOKUP(B2378,'arf3'!$A$2:$A$801,1,FALSE))</f>
        <v>ZMPSTE24</v>
      </c>
    </row>
    <row r="2379" spans="1:3" ht="15" x14ac:dyDescent="0.25">
      <c r="A2379" s="15" t="s">
        <v>4756</v>
      </c>
      <c r="B2379" t="str">
        <f t="shared" si="37"/>
        <v/>
      </c>
      <c r="C2379" t="str">
        <f>IF(B2379="","",VLOOKUP(B2379,'arf3'!$A$2:$A$801,1,FALSE))</f>
        <v/>
      </c>
    </row>
    <row r="2380" spans="1:3" ht="15" x14ac:dyDescent="0.25">
      <c r="A2380" s="15" t="s">
        <v>4757</v>
      </c>
      <c r="B2380" t="str">
        <f t="shared" si="37"/>
        <v/>
      </c>
      <c r="C2380" t="str">
        <f>IF(B2380="","",VLOOKUP(B2380,'arf3'!$A$2:$A$801,1,FALSE))</f>
        <v/>
      </c>
    </row>
    <row r="2381" spans="1:3" ht="15" x14ac:dyDescent="0.25">
      <c r="A2381" s="15" t="s">
        <v>4758</v>
      </c>
      <c r="B2381" t="str">
        <f t="shared" si="37"/>
        <v>ZMYND11</v>
      </c>
      <c r="C2381" t="str">
        <f>IF(B2381="","",VLOOKUP(B2381,'arf3'!$A$2:$A$801,1,FALSE))</f>
        <v>ZMYND11</v>
      </c>
    </row>
    <row r="2382" spans="1:3" ht="15" x14ac:dyDescent="0.25">
      <c r="A2382" s="15" t="s">
        <v>4759</v>
      </c>
      <c r="B2382" t="str">
        <f t="shared" si="37"/>
        <v/>
      </c>
      <c r="C2382" t="str">
        <f>IF(B2382="","",VLOOKUP(B2382,'arf3'!$A$2:$A$801,1,FALSE))</f>
        <v/>
      </c>
    </row>
    <row r="2383" spans="1:3" ht="15" x14ac:dyDescent="0.25">
      <c r="A2383" s="15" t="s">
        <v>4760</v>
      </c>
      <c r="B2383" t="str">
        <f t="shared" si="37"/>
        <v/>
      </c>
      <c r="C2383" t="str">
        <f>IF(B2383="","",VLOOKUP(B2383,'arf3'!$A$2:$A$801,1,FALSE))</f>
        <v/>
      </c>
    </row>
    <row r="2384" spans="1:3" ht="15" x14ac:dyDescent="0.25">
      <c r="A2384" s="15" t="s">
        <v>4761</v>
      </c>
      <c r="B2384" t="str">
        <f t="shared" si="37"/>
        <v>ZNF292</v>
      </c>
      <c r="C2384" t="str">
        <f>IF(B2384="","",VLOOKUP(B2384,'arf3'!$A$2:$A$801,1,FALSE))</f>
        <v>ZNF292</v>
      </c>
    </row>
    <row r="2385" spans="1:3" ht="15" x14ac:dyDescent="0.25">
      <c r="A2385" s="15" t="s">
        <v>4762</v>
      </c>
      <c r="B2385" t="str">
        <f t="shared" si="37"/>
        <v/>
      </c>
      <c r="C2385" t="str">
        <f>IF(B2385="","",VLOOKUP(B2385,'arf3'!$A$2:$A$801,1,FALSE))</f>
        <v/>
      </c>
    </row>
    <row r="2386" spans="1:3" ht="15" x14ac:dyDescent="0.25">
      <c r="A2386" s="15" t="s">
        <v>4763</v>
      </c>
      <c r="B2386" t="str">
        <f t="shared" si="37"/>
        <v/>
      </c>
      <c r="C2386" t="str">
        <f>IF(B2386="","",VLOOKUP(B2386,'arf3'!$A$2:$A$801,1,FALSE))</f>
        <v/>
      </c>
    </row>
    <row r="2387" spans="1:3" ht="15" x14ac:dyDescent="0.25">
      <c r="A2387" s="15" t="s">
        <v>4764</v>
      </c>
      <c r="B2387" t="str">
        <f t="shared" si="37"/>
        <v>ZNF335</v>
      </c>
      <c r="C2387" t="str">
        <f>IF(B2387="","",VLOOKUP(B2387,'arf3'!$A$2:$A$801,1,FALSE))</f>
        <v>ZNF335</v>
      </c>
    </row>
    <row r="2388" spans="1:3" ht="15" x14ac:dyDescent="0.25">
      <c r="A2388" s="15" t="s">
        <v>4765</v>
      </c>
      <c r="B2388" t="str">
        <f t="shared" si="37"/>
        <v/>
      </c>
      <c r="C2388" t="str">
        <f>IF(B2388="","",VLOOKUP(B2388,'arf3'!$A$2:$A$801,1,FALSE))</f>
        <v/>
      </c>
    </row>
    <row r="2389" spans="1:3" ht="15" x14ac:dyDescent="0.25">
      <c r="A2389" s="15" t="s">
        <v>4766</v>
      </c>
      <c r="B2389" t="str">
        <f t="shared" si="37"/>
        <v/>
      </c>
      <c r="C2389" t="str">
        <f>IF(B2389="","",VLOOKUP(B2389,'arf3'!$A$2:$A$801,1,FALSE))</f>
        <v/>
      </c>
    </row>
    <row r="2390" spans="1:3" ht="15" x14ac:dyDescent="0.25">
      <c r="A2390" s="15" t="s">
        <v>4767</v>
      </c>
      <c r="B2390" t="str">
        <f t="shared" si="37"/>
        <v>ZNF41</v>
      </c>
      <c r="C2390" t="str">
        <f>IF(B2390="","",VLOOKUP(B2390,'arf3'!$A$2:$A$801,1,FALSE))</f>
        <v>ZNF41</v>
      </c>
    </row>
    <row r="2391" spans="1:3" ht="15" x14ac:dyDescent="0.25">
      <c r="A2391" s="15" t="s">
        <v>4768</v>
      </c>
      <c r="B2391" t="str">
        <f t="shared" si="37"/>
        <v/>
      </c>
      <c r="C2391" t="str">
        <f>IF(B2391="","",VLOOKUP(B2391,'arf3'!$A$2:$A$801,1,FALSE))</f>
        <v/>
      </c>
    </row>
    <row r="2392" spans="1:3" ht="15" x14ac:dyDescent="0.25">
      <c r="A2392" s="15" t="s">
        <v>4769</v>
      </c>
      <c r="B2392" t="str">
        <f t="shared" si="37"/>
        <v/>
      </c>
      <c r="C2392" t="str">
        <f>IF(B2392="","",VLOOKUP(B2392,'arf3'!$A$2:$A$801,1,FALSE))</f>
        <v/>
      </c>
    </row>
    <row r="2393" spans="1:3" ht="15" x14ac:dyDescent="0.25">
      <c r="A2393" s="15" t="s">
        <v>4770</v>
      </c>
      <c r="B2393" t="str">
        <f t="shared" si="37"/>
        <v>ZNF592</v>
      </c>
      <c r="C2393" t="str">
        <f>IF(B2393="","",VLOOKUP(B2393,'arf3'!$A$2:$A$801,1,FALSE))</f>
        <v>ZNF592</v>
      </c>
    </row>
    <row r="2394" spans="1:3" ht="15" x14ac:dyDescent="0.25">
      <c r="A2394" s="15" t="s">
        <v>4771</v>
      </c>
      <c r="B2394" t="str">
        <f t="shared" si="37"/>
        <v/>
      </c>
      <c r="C2394" t="str">
        <f>IF(B2394="","",VLOOKUP(B2394,'arf3'!$A$2:$A$801,1,FALSE))</f>
        <v/>
      </c>
    </row>
    <row r="2395" spans="1:3" ht="15" x14ac:dyDescent="0.25">
      <c r="A2395" s="15" t="s">
        <v>4772</v>
      </c>
      <c r="B2395" t="str">
        <f t="shared" si="37"/>
        <v/>
      </c>
      <c r="C2395" t="str">
        <f>IF(B2395="","",VLOOKUP(B2395,'arf3'!$A$2:$A$801,1,FALSE))</f>
        <v/>
      </c>
    </row>
    <row r="2396" spans="1:3" ht="15" x14ac:dyDescent="0.25">
      <c r="A2396" s="15" t="s">
        <v>4773</v>
      </c>
      <c r="B2396" t="str">
        <f t="shared" si="37"/>
        <v>ZNF674</v>
      </c>
      <c r="C2396" t="str">
        <f>IF(B2396="","",VLOOKUP(B2396,'arf3'!$A$2:$A$801,1,FALSE))</f>
        <v>ZNF674</v>
      </c>
    </row>
    <row r="2397" spans="1:3" ht="15" x14ac:dyDescent="0.25">
      <c r="A2397" s="15" t="s">
        <v>4774</v>
      </c>
      <c r="B2397" t="str">
        <f t="shared" si="37"/>
        <v/>
      </c>
      <c r="C2397" t="str">
        <f>IF(B2397="","",VLOOKUP(B2397,'arf3'!$A$2:$A$801,1,FALSE))</f>
        <v/>
      </c>
    </row>
    <row r="2398" spans="1:3" ht="15" x14ac:dyDescent="0.25">
      <c r="A2398" s="15" t="s">
        <v>4775</v>
      </c>
      <c r="B2398" t="str">
        <f t="shared" si="37"/>
        <v/>
      </c>
      <c r="C2398" t="str">
        <f>IF(B2398="","",VLOOKUP(B2398,'arf3'!$A$2:$A$801,1,FALSE))</f>
        <v/>
      </c>
    </row>
    <row r="2399" spans="1:3" ht="15" x14ac:dyDescent="0.25">
      <c r="A2399" s="15" t="s">
        <v>4776</v>
      </c>
      <c r="B2399" t="str">
        <f t="shared" si="37"/>
        <v>ZNF711</v>
      </c>
      <c r="C2399" t="str">
        <f>IF(B2399="","",VLOOKUP(B2399,'arf3'!$A$2:$A$801,1,FALSE))</f>
        <v>ZNF711</v>
      </c>
    </row>
    <row r="2400" spans="1:3" ht="15" x14ac:dyDescent="0.25">
      <c r="A2400" s="15" t="s">
        <v>4777</v>
      </c>
      <c r="B2400" t="str">
        <f t="shared" si="37"/>
        <v/>
      </c>
      <c r="C2400" t="str">
        <f>IF(B2400="","",VLOOKUP(B2400,'arf3'!$A$2:$A$801,1,FALSE))</f>
        <v/>
      </c>
    </row>
    <row r="2401" spans="1:3" ht="15" x14ac:dyDescent="0.25">
      <c r="A2401" s="15" t="s">
        <v>4778</v>
      </c>
      <c r="B2401" t="str">
        <f t="shared" si="37"/>
        <v/>
      </c>
      <c r="C2401" t="str">
        <f>IF(B2401="","",VLOOKUP(B2401,'arf3'!$A$2:$A$801,1,FALSE))</f>
        <v/>
      </c>
    </row>
    <row r="2402" spans="1:3" ht="15" x14ac:dyDescent="0.25">
      <c r="A2402" s="15" t="s">
        <v>4779</v>
      </c>
      <c r="B2402" t="str">
        <f t="shared" si="37"/>
        <v>ZNF81</v>
      </c>
      <c r="C2402" t="str">
        <f>IF(B2402="","",VLOOKUP(B2402,'arf3'!$A$2:$A$801,1,FALSE))</f>
        <v>ZNF81</v>
      </c>
    </row>
    <row r="2403" spans="1:3" ht="15" x14ac:dyDescent="0.25">
      <c r="A2403" s="15" t="s">
        <v>4780</v>
      </c>
      <c r="B2403" t="str">
        <f t="shared" si="37"/>
        <v/>
      </c>
      <c r="C2403" t="str">
        <f>IF(B2403="","",VLOOKUP(B2403,'arf3'!$A$2:$A$801,1,FALSE))</f>
        <v/>
      </c>
    </row>
    <row r="2404" spans="1:3" ht="15" x14ac:dyDescent="0.25">
      <c r="A2404" s="15" t="s">
        <v>4781</v>
      </c>
      <c r="B2404" t="str">
        <f t="shared" si="37"/>
        <v/>
      </c>
      <c r="C2404" t="str">
        <f>IF(B2404="","",VLOOKUP(B2404,'arf3'!$A$2:$A$801,1,FALSE))</f>
        <v/>
      </c>
    </row>
  </sheetData>
  <autoFilter ref="C1:C240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1"/>
  <sheetViews>
    <sheetView tabSelected="1" workbookViewId="0">
      <selection activeCell="K17" sqref="K17"/>
    </sheetView>
  </sheetViews>
  <sheetFormatPr baseColWidth="10" defaultRowHeight="12.75" x14ac:dyDescent="0.2"/>
  <sheetData>
    <row r="1" spans="1:2" ht="20.25" x14ac:dyDescent="0.2">
      <c r="A1" s="2" t="s">
        <v>4782</v>
      </c>
      <c r="B1" t="s">
        <v>4783</v>
      </c>
    </row>
    <row r="2" spans="1:2" x14ac:dyDescent="0.2">
      <c r="A2" s="5" t="s">
        <v>18</v>
      </c>
      <c r="B2" t="str">
        <f>'arf3'!AC2</f>
        <v>Gene:A2ML1&amp;HGNC:23336&amp;OMIM:610627&amp;UserInfo:No OMIM phenotype&amp;UserType:SyndrRetard;NonRetardButSyndr;</v>
      </c>
    </row>
    <row r="3" spans="1:2" x14ac:dyDescent="0.2">
      <c r="A3" s="5" t="s">
        <v>23</v>
      </c>
      <c r="B3" t="str">
        <f>'arf3'!AC3</f>
        <v>Gene:ABCC9&amp;HGNC:60&amp;OMIM:601439&amp;UserInfo:Atrial fibrillation, familial, 12 ; Cardiomyopathy, dilated, 1O ; Hypertrichotic osteochondrodysplasia&amp;UserType:SyndrRetard;NonRetardButSyndr;Cardiopathy;</v>
      </c>
    </row>
    <row r="4" spans="1:2" x14ac:dyDescent="0.2">
      <c r="A4" s="5" t="s">
        <v>26</v>
      </c>
      <c r="B4" t="str">
        <f>'arf3'!AC4</f>
        <v>Gene:ABCD1&amp;HGNC:61&amp;OMIM:300371&amp;UserInfo:Adrenoleukodystrophy ; Adrenomyeloneuropathy, adult&amp;UserType:SyndrRetard;RetardPlusCerebAbnorm;Metabolism;Neuro;</v>
      </c>
    </row>
    <row r="5" spans="1:2" x14ac:dyDescent="0.2">
      <c r="A5" s="5" t="s">
        <v>30</v>
      </c>
      <c r="B5" t="str">
        <f>'arf3'!AC5</f>
        <v>Gene:ABCD4&amp;HGNC:68&amp;OMIM:603214&amp;UserInfo:Methylmalonic aciduria and homocystinuria, cblJ type&amp;UserType:NonSyndrRetard;SyndrRetard;Encephalo;Metabolism;</v>
      </c>
    </row>
    <row r="6" spans="1:2" x14ac:dyDescent="0.2">
      <c r="A6" s="5" t="s">
        <v>33</v>
      </c>
      <c r="B6" t="str">
        <f>'arf3'!AC6</f>
        <v>Gene:ABHD5&amp;HGNC:21396&amp;OMIM:604780&amp;UserInfo:Chanarin-Dorfman syndrome&amp;UserType:SyndrRetard;Metabolism;</v>
      </c>
    </row>
    <row r="7" spans="1:2" x14ac:dyDescent="0.2">
      <c r="A7" s="5" t="s">
        <v>36</v>
      </c>
      <c r="B7" t="str">
        <f>'arf3'!AC7</f>
        <v>Gene:ACAD9&amp;HGNC:21497&amp;OMIM:611103&amp;UserInfo:Mitochondrial complex I deficiency due to ACAD9 deficiency&amp;UserType:Encephalo;Metabolism;</v>
      </c>
    </row>
    <row r="8" spans="1:2" x14ac:dyDescent="0.2">
      <c r="A8" s="5" t="s">
        <v>39</v>
      </c>
      <c r="B8" t="str">
        <f>'arf3'!AC8</f>
        <v>Gene:ACO2&amp;HGNC:118&amp;OMIM:100850&amp;UserInfo:?Optic atrophy 9 ; Infantile cerebellar-retinal degeneration&amp;UserType:SyndrRetard;RetardPlusCerebAbnorm;Encephalo;Metabolism;</v>
      </c>
    </row>
    <row r="9" spans="1:2" x14ac:dyDescent="0.2">
      <c r="A9" s="5" t="s">
        <v>42</v>
      </c>
      <c r="B9" t="str">
        <f>'arf3'!AC9</f>
        <v>Gene:ACOX1&amp;HGNC:119&amp;OMIM:609751&amp;UserInfo:Peroxisomal acyl-CoA oxidase deficiency&amp;UserType:RetardPlusCerebAbnorm;Encephalo;Metabolism;</v>
      </c>
    </row>
    <row r="10" spans="1:2" x14ac:dyDescent="0.2">
      <c r="A10" s="5" t="s">
        <v>45</v>
      </c>
      <c r="B10" t="str">
        <f>'arf3'!AC10</f>
        <v>Gene:ACSF3&amp;HGNC:27288&amp;OMIM:614245&amp;UserInfo:Combined malonic and methylmalonic aciduria&amp;UserType:Metabolism;Neuro;</v>
      </c>
    </row>
    <row r="11" spans="1:2" x14ac:dyDescent="0.2">
      <c r="A11" s="5" t="s">
        <v>48</v>
      </c>
      <c r="B11" t="str">
        <f>'arf3'!AC11</f>
        <v>Gene:ACSL4&amp;HGNC:3571&amp;OMIM:300157&amp;UserInfo:Mental retardation, X-linked 63&amp;UserType:NonSyndrRetard;SyndrRetard;</v>
      </c>
    </row>
    <row r="12" spans="1:2" x14ac:dyDescent="0.2">
      <c r="A12" s="5" t="s">
        <v>51</v>
      </c>
      <c r="B12" t="str">
        <f>'arf3'!AC12</f>
        <v>Gene:ACTB&amp;HGNC:132&amp;OMIM:102630&amp;UserInfo:?Dystonia, juvenile-onset ; Baraitser-Winter syndrome 1&amp;UserType:SyndrRetard;RetardPlusCerebAbnorm;</v>
      </c>
    </row>
    <row r="13" spans="1:2" x14ac:dyDescent="0.2">
      <c r="A13" s="5" t="s">
        <v>54</v>
      </c>
      <c r="B13" t="str">
        <f>'arf3'!AC13</f>
        <v>Gene:ACTG1&amp;HGNC:144&amp;OMIM:102560&amp;UserInfo:Baraitser-Winter syndrome 2 ; Deafness, autosomal dominant 20/26&amp;UserType:SyndrRetard;RetardPlusCerebAbnorm;</v>
      </c>
    </row>
    <row r="14" spans="1:2" x14ac:dyDescent="0.2">
      <c r="A14" s="5" t="s">
        <v>57</v>
      </c>
      <c r="B14" t="str">
        <f>'arf3'!AC14</f>
        <v>Gene:ACY1&amp;HGNC:177&amp;OMIM:104620&amp;UserInfo:Aminoacylase 1 deficiency&amp;UserType:NonSyndrRetard;Metabolism;Neuro;</v>
      </c>
    </row>
    <row r="15" spans="1:2" x14ac:dyDescent="0.2">
      <c r="A15" s="5" t="s">
        <v>60</v>
      </c>
      <c r="B15" t="str">
        <f>'arf3'!AC15</f>
        <v>Gene:ADAR&amp;HGNC:225&amp;OMIM:146920&amp;UserInfo:Aicardi-Goutieres syndrome 6 ; Dyschromatosis symmetrica hereditaria&amp;UserType:Encephalo;</v>
      </c>
    </row>
    <row r="16" spans="1:2" x14ac:dyDescent="0.2">
      <c r="A16" s="5" t="s">
        <v>63</v>
      </c>
      <c r="B16" t="str">
        <f>'arf3'!AC16</f>
        <v>Gene:ADAT3&amp;HGNC:25151&amp;OMIM:615302&amp;UserInfo:Mental retardation, autosomal recessive 36&amp;UserType:</v>
      </c>
    </row>
    <row r="17" spans="1:2" x14ac:dyDescent="0.2">
      <c r="A17" s="5" t="s">
        <v>70</v>
      </c>
      <c r="B17" t="str">
        <f>'arf3'!AC17</f>
        <v>Gene:ADGRG1&amp;HGNC:4512&amp;OMIM:604110&amp;UserInfo:Polymicrogyria, bilateral frontoparietal ; Polymicrogyria, bilateral perisylvian&amp;UserType:RetardPlusCerebAbnorm;</v>
      </c>
    </row>
    <row r="18" spans="1:2" x14ac:dyDescent="0.2">
      <c r="A18" s="5" t="s">
        <v>73</v>
      </c>
      <c r="B18" t="str">
        <f>'arf3'!AC18</f>
        <v>Gene:ADK&amp;HGNC:257&amp;OMIM:102750&amp;UserInfo:Hypermethioninemia due to adenosine kinase deficiency&amp;UserType:NonSyndrRetard;SyndrRetard;Metabolism;</v>
      </c>
    </row>
    <row r="19" spans="1:2" x14ac:dyDescent="0.2">
      <c r="A19" s="5" t="s">
        <v>76</v>
      </c>
      <c r="B19" t="str">
        <f>'arf3'!AC19</f>
        <v>Gene:ADNP&amp;HGNC:15766&amp;OMIM:611386&amp;UserInfo:Helsmoortel-van der Aa syndrome&amp;UserType:</v>
      </c>
    </row>
    <row r="20" spans="1:2" x14ac:dyDescent="0.2">
      <c r="A20" s="5" t="s">
        <v>79</v>
      </c>
      <c r="B20" t="str">
        <f>'arf3'!AC20</f>
        <v>Gene:ADSL&amp;HGNC:291&amp;OMIM:608222&amp;UserInfo:Adenylosuccinase deficiency&amp;UserType:Encephalo;Metabolism;</v>
      </c>
    </row>
    <row r="21" spans="1:2" x14ac:dyDescent="0.2">
      <c r="A21" s="5" t="s">
        <v>82</v>
      </c>
      <c r="B21" t="str">
        <f>'arf3'!AC21</f>
        <v>Gene:AFF2&amp;HGNC:3776&amp;OMIM:300806&amp;UserInfo:Mental retardation, X-linked, FRAXE type&amp;UserType:NonSyndrRetard;</v>
      </c>
    </row>
    <row r="22" spans="1:2" x14ac:dyDescent="0.2">
      <c r="A22" s="5" t="s">
        <v>85</v>
      </c>
      <c r="B22" t="str">
        <f>'arf3'!AC22</f>
        <v>Gene:AGA&amp;HGNC:318&amp;OMIM:613228&amp;UserInfo:Aspartylglucosaminuria&amp;UserType:SyndrRetard;Metabolism;</v>
      </c>
    </row>
    <row r="23" spans="1:2" x14ac:dyDescent="0.2">
      <c r="A23" s="5" t="s">
        <v>88</v>
      </c>
      <c r="B23" t="str">
        <f>'arf3'!AC23</f>
        <v>Gene:AGO2&amp;HGNC:3263&amp;OMIM:606229&amp;UserInfo:No OMIM phenotype&amp;UserType:</v>
      </c>
    </row>
    <row r="24" spans="1:2" x14ac:dyDescent="0.2">
      <c r="A24" s="5" t="s">
        <v>90</v>
      </c>
      <c r="B24" t="str">
        <f>'arf3'!AC24</f>
        <v>Gene:AGPAT2&amp;HGNC:325&amp;OMIM:603100&amp;UserInfo:Lipodystrophy, congenital generalized, type 1&amp;UserType:SyndrRetard;Metabolism;NonRetardButSyndr;</v>
      </c>
    </row>
    <row r="25" spans="1:2" x14ac:dyDescent="0.2">
      <c r="A25" s="5" t="s">
        <v>93</v>
      </c>
      <c r="B25" t="str">
        <f>'arf3'!AC25</f>
        <v>Gene:AHCY&amp;HGNC:343&amp;OMIM:180960&amp;UserInfo:Hypermethioninemia with deficiency of S-adenosylhomocysteine hydrolase&amp;UserType:NonSyndrRetard;Encephalo;Metabolism;</v>
      </c>
    </row>
    <row r="26" spans="1:2" x14ac:dyDescent="0.2">
      <c r="A26" s="5" t="s">
        <v>96</v>
      </c>
      <c r="B26" t="str">
        <f>'arf3'!AC26</f>
        <v>Gene:AHDC1&amp;HGNC:25230&amp;OMIM:615790&amp;UserInfo:Xia-Gibbs syndrome&amp;UserType:SyndrRetard;</v>
      </c>
    </row>
    <row r="27" spans="1:2" x14ac:dyDescent="0.2">
      <c r="A27" s="5" t="s">
        <v>99</v>
      </c>
      <c r="B27" t="str">
        <f>'arf3'!AC27</f>
        <v>Gene:AHI1&amp;HGNC:21575&amp;OMIM:608894&amp;UserInfo:Joubert syndrome-3&amp;UserType:SyndrRetard;RetardPlusCerebAbnorm;</v>
      </c>
    </row>
    <row r="28" spans="1:2" x14ac:dyDescent="0.2">
      <c r="A28" s="5" t="s">
        <v>102</v>
      </c>
      <c r="B28" t="str">
        <f>'arf3'!AC28</f>
        <v>Gene:AIFM1&amp;HGNC:8768&amp;OMIM:300169&amp;UserInfo:Combined oxidative phosphorylation deficiency 6 ; Cowchock syndrome ; Deafness, X-linked 5&amp;UserType:Encephalo;Metabolism;</v>
      </c>
    </row>
    <row r="29" spans="1:2" x14ac:dyDescent="0.2">
      <c r="A29" s="5" t="s">
        <v>105</v>
      </c>
      <c r="B29" t="str">
        <f>'arf3'!AC29</f>
        <v>Gene:AIMP1&amp;HGNC:10648&amp;OMIM:603605&amp;UserInfo:Leukodystrophy, hypomyelinating, 3&amp;UserType:NonSyndrRetard;SyndrRetard;RetardPlusCerebAbnorm;</v>
      </c>
    </row>
    <row r="30" spans="1:2" x14ac:dyDescent="0.2">
      <c r="A30" s="5" t="s">
        <v>108</v>
      </c>
      <c r="B30" t="str">
        <f>'arf3'!AC30</f>
        <v>Gene:AKT3&amp;HGNC:393&amp;OMIM:611223&amp;UserInfo:Megalencephaly-polymicrogyria-polydactyly-hydrocephalus syndrome 2&amp;UserType:SyndrRetard;RetardPlusCerebAbnorm;</v>
      </c>
    </row>
    <row r="31" spans="1:2" x14ac:dyDescent="0.2">
      <c r="A31" s="5" t="s">
        <v>111</v>
      </c>
      <c r="B31" t="str">
        <f>'arf3'!AC31</f>
        <v>Gene:ALDH18A1&amp;HGNC:9722&amp;OMIM:138250&amp;UserInfo:Cutis laxa, autosomal dominant 3 ; Cutis laxa, autosomal recessive, type IIIA ; Spastic paraplegia 9A, autosomal dominant ; Spastic paraplegia 9B, autosomal recessive&amp;UserType:SyndrRetard;</v>
      </c>
    </row>
    <row r="32" spans="1:2" x14ac:dyDescent="0.2">
      <c r="A32" s="5" t="s">
        <v>114</v>
      </c>
      <c r="B32" t="str">
        <f>'arf3'!AC32</f>
        <v>Gene:ALDH3A2&amp;HGNC:403&amp;OMIM:609523&amp;UserInfo:Sjogren-Larsson syndrome&amp;UserType:SyndrRetard;</v>
      </c>
    </row>
    <row r="33" spans="1:2" x14ac:dyDescent="0.2">
      <c r="A33" s="5" t="s">
        <v>117</v>
      </c>
      <c r="B33" t="str">
        <f>'arf3'!AC33</f>
        <v>Gene:ALDH4A1&amp;HGNC:406&amp;OMIM:606811&amp;UserInfo:Hyperprolinemia, type II&amp;UserType:NonSyndrRetard;Metabolism;</v>
      </c>
    </row>
    <row r="34" spans="1:2" x14ac:dyDescent="0.2">
      <c r="A34" s="5" t="s">
        <v>120</v>
      </c>
      <c r="B34" t="str">
        <f>'arf3'!AC34</f>
        <v>Gene:ALDH5A1&amp;HGNC:408&amp;OMIM:610045&amp;UserInfo:Succinic semialdehyde dehydrogenase deficiency&amp;UserType:NonSyndrRetard;Encephalo;Metabolism;</v>
      </c>
    </row>
    <row r="35" spans="1:2" x14ac:dyDescent="0.2">
      <c r="A35" s="5" t="s">
        <v>123</v>
      </c>
      <c r="B35" t="str">
        <f>'arf3'!AC35</f>
        <v>Gene:ALDH7A1&amp;HGNC:877&amp;OMIM:107323&amp;UserInfo:Epilepsy, pyridoxine-dependent&amp;UserType:NonSyndrRetard;Encephalo;</v>
      </c>
    </row>
    <row r="36" spans="1:2" x14ac:dyDescent="0.2">
      <c r="A36" s="5" t="s">
        <v>126</v>
      </c>
      <c r="B36" t="str">
        <f>'arf3'!AC36</f>
        <v>Gene:ALG1&amp;HGNC:18294&amp;OMIM:605907&amp;UserInfo:Congenital disorder of glycosylation, type Ik&amp;UserType:SyndrRetard;Encephalo;Metabolism;</v>
      </c>
    </row>
    <row r="37" spans="1:2" x14ac:dyDescent="0.2">
      <c r="A37" s="5" t="s">
        <v>129</v>
      </c>
      <c r="B37" t="str">
        <f>'arf3'!AC37</f>
        <v>Gene:ALG12&amp;HGNC:19358&amp;OMIM:607144&amp;UserInfo:Congenital disorder of glycosylation, type Ig&amp;UserType:SyndrRetard;Metabolism;</v>
      </c>
    </row>
    <row r="38" spans="1:2" x14ac:dyDescent="0.2">
      <c r="A38" s="5" t="s">
        <v>132</v>
      </c>
      <c r="B38" t="str">
        <f>'arf3'!AC38</f>
        <v>Gene:ALG13&amp;HGNC:30881&amp;OMIM:300776&amp;UserInfo:Epileptic encephalopathy, early infantile, 36&amp;UserType:NonSyndrRetard;Encephalo;Metabolism;</v>
      </c>
    </row>
    <row r="39" spans="1:2" x14ac:dyDescent="0.2">
      <c r="A39" s="5" t="s">
        <v>135</v>
      </c>
      <c r="B39" t="str">
        <f>'arf3'!AC39</f>
        <v>Gene:ALG2&amp;HGNC:23159&amp;OMIM:607905&amp;UserInfo:?Congenital disorder of glycosylation, type Ii ; Myasthenic syndrome, congenital, 14, with tubular aggregates&amp;UserType:SyndrRetard;Encephalo;Metabolism;</v>
      </c>
    </row>
    <row r="40" spans="1:2" x14ac:dyDescent="0.2">
      <c r="A40" s="5" t="s">
        <v>138</v>
      </c>
      <c r="B40" t="str">
        <f>'arf3'!AC40</f>
        <v>Gene:ALG3&amp;HGNC:23056&amp;OMIM:608750&amp;UserInfo:Congenital disorder of glycosylation, type Id&amp;UserType:SyndrRetard;Encephalo;Metabolism;</v>
      </c>
    </row>
    <row r="41" spans="1:2" x14ac:dyDescent="0.2">
      <c r="A41" s="5" t="s">
        <v>141</v>
      </c>
      <c r="B41" t="str">
        <f>'arf3'!AC41</f>
        <v>Gene:ALG6&amp;HGNC:23157&amp;OMIM:604566&amp;UserInfo:Congenital disorder of glycosylation, type Ic&amp;UserType:SyndrRetard;Encephalo;Metabolism;</v>
      </c>
    </row>
    <row r="42" spans="1:2" x14ac:dyDescent="0.2">
      <c r="A42" s="5" t="s">
        <v>144</v>
      </c>
      <c r="B42" t="str">
        <f>'arf3'!AC42</f>
        <v>Gene:ALG9&amp;HGNC:15672&amp;OMIM:606941&amp;UserInfo:Congenital disorder of glycosylation, type Il ; Gillessen-Kaesbach-Nishimura syndrome&amp;UserType:SyndrRetard;Metabolism;</v>
      </c>
    </row>
    <row r="43" spans="1:2" x14ac:dyDescent="0.2">
      <c r="A43" s="12" t="s">
        <v>147</v>
      </c>
      <c r="B43" t="str">
        <f>'arf3'!AC43</f>
        <v>Gene:ALMS1&amp;HGNC:428&amp;OMIM:606844&amp;UserInfo:Alstrom syndrome&amp;UserType:SyndrRetard;NonRetardButSyndr;Cardiopathy;</v>
      </c>
    </row>
    <row r="44" spans="1:2" x14ac:dyDescent="0.2">
      <c r="A44" s="5" t="s">
        <v>150</v>
      </c>
      <c r="B44" t="str">
        <f>'arf3'!AC44</f>
        <v>Gene:ALPL&amp;HGNC:438&amp;OMIM:171760&amp;UserInfo:Hypophosphatasia, adult ; Hypophosphatasia, childhood ; Hypophosphatasia, infantile ; Odontohypophosphatasia&amp;UserType:SyndrRetard;NonRetardButSyndr;</v>
      </c>
    </row>
    <row r="45" spans="1:2" x14ac:dyDescent="0.2">
      <c r="A45" s="5" t="s">
        <v>153</v>
      </c>
      <c r="B45" t="str">
        <f>'arf3'!AC45</f>
        <v>Gene:ALX1&amp;HGNC:1494&amp;OMIM:601527&amp;UserInfo:?Frontonasal dysplasia 3&amp;UserType:SyndrRetard;NonRetardButSyndr;</v>
      </c>
    </row>
    <row r="46" spans="1:2" x14ac:dyDescent="0.2">
      <c r="A46" s="5" t="s">
        <v>156</v>
      </c>
      <c r="B46" t="str">
        <f>'arf3'!AC46</f>
        <v>Gene:ALX4&amp;HGNC:450&amp;OMIM:605420&amp;UserInfo:Frontonasal dysplasia 2 ; Parietal foramina 2 ; Craniosynostosis 5, susceptibility to&amp;UserType:SyndrRetard;NonRetardButSyndr;</v>
      </c>
    </row>
    <row r="47" spans="1:2" x14ac:dyDescent="0.2">
      <c r="A47" s="5" t="s">
        <v>159</v>
      </c>
      <c r="B47" t="str">
        <f>'arf3'!AC47</f>
        <v>Gene:AMPD2&amp;HGNC:469&amp;OMIM:102771&amp;UserInfo:?Spastic paraplegia 63 ; Pontocerebellar hypoplasia, type 9&amp;UserType:SyndrRetard;RetardPlusCerebAbnorm;</v>
      </c>
    </row>
    <row r="48" spans="1:2" x14ac:dyDescent="0.2">
      <c r="A48" s="5" t="s">
        <v>162</v>
      </c>
      <c r="B48" t="str">
        <f>'arf3'!AC48</f>
        <v>Gene:AMT&amp;HGNC:473&amp;OMIM:238310&amp;UserInfo:Glycine encephalopathy&amp;UserType:Encephalo;Metabolism;</v>
      </c>
    </row>
    <row r="49" spans="1:2" x14ac:dyDescent="0.2">
      <c r="A49" s="5" t="s">
        <v>165</v>
      </c>
      <c r="B49" t="str">
        <f>'arf3'!AC49</f>
        <v>Gene:ANK3&amp;HGNC:494&amp;OMIM:600465&amp;UserInfo:?Mental retardation, autosomal recessive, 37&amp;UserType:NonSyndrRetard;</v>
      </c>
    </row>
    <row r="50" spans="1:2" x14ac:dyDescent="0.2">
      <c r="A50" s="5" t="s">
        <v>168</v>
      </c>
      <c r="B50" t="str">
        <f>'arf3'!AC50</f>
        <v>Gene:ANKRD11&amp;HGNC:21316&amp;OMIM:611192&amp;UserInfo:KBG syndrome&amp;UserType:NonSyndrRetard;SyndrRetard;</v>
      </c>
    </row>
    <row r="51" spans="1:2" x14ac:dyDescent="0.2">
      <c r="A51" s="5" t="s">
        <v>171</v>
      </c>
      <c r="B51" t="str">
        <f>'arf3'!AC51</f>
        <v>Gene:ANO10&amp;HGNC:25519&amp;OMIM:613726&amp;UserInfo:Spinocerebellar ataxia, autosomal recessive 10&amp;UserType:RetardPlusCerebAbnorm;Neuro;</v>
      </c>
    </row>
    <row r="52" spans="1:2" x14ac:dyDescent="0.2">
      <c r="A52" s="5" t="s">
        <v>174</v>
      </c>
      <c r="B52" t="str">
        <f>'arf3'!AC52</f>
        <v>Gene:ANTXR1&amp;HGNC:21014&amp;OMIM:606410&amp;UserInfo:GAPO syndrome ; Hemangioma, capillary infantile, susceptibility to&amp;UserType:NonRetardButSyndr;</v>
      </c>
    </row>
    <row r="53" spans="1:2" x14ac:dyDescent="0.2">
      <c r="A53" s="5" t="s">
        <v>178</v>
      </c>
      <c r="B53" t="str">
        <f>'arf3'!AC53</f>
        <v>Gene:AP1S2&amp;HGNC:560&amp;OMIM:300629&amp;UserInfo:Mental retardation, X-linked syndromic 5&amp;UserType:SyndrRetard;RetardPlusCerebAbnorm;</v>
      </c>
    </row>
    <row r="54" spans="1:2" x14ac:dyDescent="0.2">
      <c r="A54" s="5" t="s">
        <v>181</v>
      </c>
      <c r="B54" t="str">
        <f>'arf3'!AC54</f>
        <v>Gene:AP4B1&amp;HGNC:572&amp;OMIM:607245&amp;UserInfo:Spastic paraplegia 47, autosomal recessive&amp;UserType:SyndrRetard;Neuro;</v>
      </c>
    </row>
    <row r="55" spans="1:2" x14ac:dyDescent="0.2">
      <c r="A55" s="5" t="s">
        <v>184</v>
      </c>
      <c r="B55" t="str">
        <f>'arf3'!AC55</f>
        <v>Gene:AP4E1&amp;HGNC:573&amp;OMIM:607244&amp;UserInfo:Spastic paraplegia 51, autosomal recessive ; Stuttering, familial persistent, 1&amp;UserType:SyndrRetard;Neuro;</v>
      </c>
    </row>
    <row r="56" spans="1:2" x14ac:dyDescent="0.2">
      <c r="A56" s="5" t="s">
        <v>187</v>
      </c>
      <c r="B56" t="str">
        <f>'arf3'!AC56</f>
        <v>Gene:AP4M1&amp;HGNC:574&amp;OMIM:602296&amp;UserInfo:Spastic paraplegia 50, autosomal recessive&amp;UserType:SyndrRetard;Neuro;</v>
      </c>
    </row>
    <row r="57" spans="1:2" x14ac:dyDescent="0.2">
      <c r="A57" s="5" t="s">
        <v>190</v>
      </c>
      <c r="B57" t="str">
        <f>'arf3'!AC57</f>
        <v>Gene:AP4S1&amp;HGNC:575&amp;OMIM:607243&amp;UserInfo:Spastic paraplegia 52, autosomal recessive&amp;UserType:SyndrRetard;Neuro;</v>
      </c>
    </row>
    <row r="58" spans="1:2" x14ac:dyDescent="0.2">
      <c r="A58" s="5" t="s">
        <v>193</v>
      </c>
      <c r="B58" t="str">
        <f>'arf3'!AC58</f>
        <v>Gene:APTX&amp;HGNC:15984&amp;OMIM:606350&amp;UserInfo:Ataxia, early-onset, with oculomotor apraxia and hypoalbuminemia&amp;UserType:SyndrRetard;Neuro;</v>
      </c>
    </row>
    <row r="59" spans="1:2" x14ac:dyDescent="0.2">
      <c r="A59" s="5" t="s">
        <v>196</v>
      </c>
      <c r="B59" t="str">
        <f>'arf3'!AC59</f>
        <v>Gene:ARFGEF2&amp;HGNC:15853&amp;OMIM:605371&amp;UserInfo:Periventricular heterotopia with microcephaly&amp;UserType:SyndrRetard;RetardPlusCerebAbnorm;</v>
      </c>
    </row>
    <row r="60" spans="1:2" x14ac:dyDescent="0.2">
      <c r="A60" s="5" t="s">
        <v>199</v>
      </c>
      <c r="B60" t="str">
        <f>'arf3'!AC60</f>
        <v>Gene:ARG1&amp;HGNC:663&amp;OMIM:608313&amp;UserInfo:Argininemia&amp;UserType:Metabolism;Neuro;</v>
      </c>
    </row>
    <row r="61" spans="1:2" x14ac:dyDescent="0.2">
      <c r="A61" s="12" t="s">
        <v>202</v>
      </c>
      <c r="B61" t="str">
        <f>'arf3'!AC61</f>
        <v>Gene:ARHGAP31&amp;HGNC:29216&amp;OMIM:610911&amp;UserInfo:Adams-Oliver syndrome 1&amp;UserType:SyndrRetard;NonRetardButSyndr;</v>
      </c>
    </row>
    <row r="62" spans="1:2" x14ac:dyDescent="0.2">
      <c r="A62" s="5" t="s">
        <v>205</v>
      </c>
      <c r="B62" t="str">
        <f>'arf3'!AC62</f>
        <v>Gene:ARHGEF6&amp;HGNC:685&amp;OMIM:300267&amp;UserInfo:Mental retardation, X-linked 46&amp;UserType:NonSyndrRetard;</v>
      </c>
    </row>
    <row r="63" spans="1:2" x14ac:dyDescent="0.2">
      <c r="A63" s="5" t="s">
        <v>208</v>
      </c>
      <c r="B63" t="str">
        <f>'arf3'!AC63</f>
        <v>Gene:ARHGEF9&amp;HGNC:14561&amp;OMIM:300429&amp;UserInfo:Epileptic encephalopathy, early infantile, 8&amp;UserType:SyndrRetard;Encephalo;</v>
      </c>
    </row>
    <row r="64" spans="1:2" x14ac:dyDescent="0.2">
      <c r="A64" s="5" t="s">
        <v>212</v>
      </c>
      <c r="B64" t="str">
        <f>'arf3'!AC64</f>
        <v>Gene:ARID1A&amp;HGNC:11110&amp;OMIM:603024&amp;UserInfo:Coffin-Siris syndrome 2&amp;UserType:SyndrRetard;</v>
      </c>
    </row>
    <row r="65" spans="1:2" x14ac:dyDescent="0.2">
      <c r="A65" s="5" t="s">
        <v>215</v>
      </c>
      <c r="B65" t="str">
        <f>'arf3'!AC65</f>
        <v>Gene:ARID1B&amp;HGNC:18040&amp;OMIM:614556&amp;UserInfo:Coffin-Siris syndrome 1&amp;UserType:NonSyndrRetard;SyndrRetard;</v>
      </c>
    </row>
    <row r="66" spans="1:2" x14ac:dyDescent="0.2">
      <c r="A66" s="5" t="s">
        <v>219</v>
      </c>
      <c r="B66" t="str">
        <f>'arf3'!AC66</f>
        <v>Gene:ARID2&amp;HGNC:18037&amp;OMIM:609539&amp;UserInfo:No OMIM phenotype&amp;UserType:</v>
      </c>
    </row>
    <row r="67" spans="1:2" x14ac:dyDescent="0.2">
      <c r="A67" s="5" t="s">
        <v>221</v>
      </c>
      <c r="B67" t="str">
        <f>'arf3'!AC67</f>
        <v>Gene:ARL13B&amp;HGNC:25419&amp;OMIM:608922&amp;UserInfo:Joubert syndrome 8&amp;UserType:SyndrRetard;RetardPlusCerebAbnorm;</v>
      </c>
    </row>
    <row r="68" spans="1:2" x14ac:dyDescent="0.2">
      <c r="A68" s="5" t="s">
        <v>224</v>
      </c>
      <c r="B68" t="str">
        <f>'arf3'!AC68</f>
        <v>Gene:ARL6&amp;HGNC:13210&amp;OMIM:608845&amp;UserInfo:?Retinitis pigmentosa 55 ; Bardet-Biedl syndrome 3 ; Bardet-Biedl syndrome 1, modifier of&amp;UserType:SyndrRetard;NonRetardButSyndr;</v>
      </c>
    </row>
    <row r="69" spans="1:2" x14ac:dyDescent="0.2">
      <c r="A69" s="5" t="s">
        <v>227</v>
      </c>
      <c r="B69" t="str">
        <f>'arf3'!AC69</f>
        <v>Gene:ARSE&amp;HGNC:719&amp;OMIM:300180&amp;UserInfo:Chondrodysplasia punctata, X-linked recessive&amp;UserType:SyndrRetard;NonRetardButSyndr;</v>
      </c>
    </row>
    <row r="70" spans="1:2" x14ac:dyDescent="0.2">
      <c r="A70" s="5" t="s">
        <v>230</v>
      </c>
      <c r="B70" t="str">
        <f>'arf3'!AC70</f>
        <v>Gene:ARX&amp;HGNC:18060&amp;OMIM:300382&amp;UserInfo:Epileptic encephalopathy, early infantile, 1 ; Hydranencephaly with abnormal genitalia ; Lissencephaly, X-linked 2 ; Mental retardation, X-linked 29 and others ; Partington syndrome ; Proud syndrome&amp;UserType:SyndrRetard;RetardPlusCerebAbnorm;Encephalo;</v>
      </c>
    </row>
    <row r="71" spans="1:2" x14ac:dyDescent="0.2">
      <c r="A71" s="5" t="s">
        <v>233</v>
      </c>
      <c r="B71" t="str">
        <f>'arf3'!AC71</f>
        <v>Gene:ASL&amp;HGNC:746&amp;OMIM:608310&amp;UserInfo:Argininosuccinic aciduria&amp;UserType:Metabolism;</v>
      </c>
    </row>
    <row r="72" spans="1:2" x14ac:dyDescent="0.2">
      <c r="A72" s="5" t="s">
        <v>236</v>
      </c>
      <c r="B72" t="str">
        <f>'arf3'!AC72</f>
        <v>Gene:ASNS&amp;HGNC:753&amp;OMIM:108370&amp;UserInfo:Asparagine synthetase deficiency&amp;UserType:RetardPlusCerebAbnorm;Encephalo;Metabolism;</v>
      </c>
    </row>
    <row r="73" spans="1:2" x14ac:dyDescent="0.2">
      <c r="A73" s="5" t="s">
        <v>239</v>
      </c>
      <c r="B73" t="str">
        <f>'arf3'!AC73</f>
        <v>Gene:ASPA&amp;HGNC:756&amp;OMIM:608034&amp;UserInfo:Canavan disease&amp;UserType:NonSyndrRetard;SyndrRetard;RetardPlusCerebAbnorm;Encephalo;Metabolism;</v>
      </c>
    </row>
    <row r="74" spans="1:2" x14ac:dyDescent="0.2">
      <c r="A74" s="5" t="s">
        <v>242</v>
      </c>
      <c r="B74" t="str">
        <f>'arf3'!AC74</f>
        <v>Gene:ASPM&amp;HGNC:19048&amp;OMIM:605481&amp;UserInfo:Microcephaly 5, primary, autosomal recessive&amp;UserType:SyndrRetard;</v>
      </c>
    </row>
    <row r="75" spans="1:2" x14ac:dyDescent="0.2">
      <c r="A75" s="5" t="s">
        <v>245</v>
      </c>
      <c r="B75" t="str">
        <f>'arf3'!AC75</f>
        <v>Gene:ASXL1&amp;HGNC:18318&amp;OMIM:612990&amp;UserInfo:Bohring-Opitz syndrome ; Myelodysplastic syndrome, somatic&amp;UserType:SyndrRetard;</v>
      </c>
    </row>
    <row r="76" spans="1:2" x14ac:dyDescent="0.2">
      <c r="A76" s="5" t="s">
        <v>248</v>
      </c>
      <c r="B76" t="str">
        <f>'arf3'!AC76</f>
        <v>Gene:ASXL3&amp;HGNC:29357&amp;OMIM:615115&amp;UserInfo:Bainbridge-Ropers syndrome&amp;UserType:SyndrRetard;</v>
      </c>
    </row>
    <row r="77" spans="1:2" x14ac:dyDescent="0.2">
      <c r="A77" s="5" t="s">
        <v>251</v>
      </c>
      <c r="B77" t="str">
        <f>'arf3'!AC77</f>
        <v>Gene:ATIC&amp;HGNC:794&amp;OMIM:601731&amp;UserInfo:AICA-ribosiduria due to ATIC deficiency&amp;UserType:SyndrRetard;Encephalo;Metabolism;</v>
      </c>
    </row>
    <row r="78" spans="1:2" x14ac:dyDescent="0.2">
      <c r="A78" s="12" t="s">
        <v>254</v>
      </c>
      <c r="B78" t="str">
        <f>'arf3'!AC78</f>
        <v>Gene:ATP1A3&amp;HGNC:801&amp;OMIM:182350&amp;UserInfo:Alternating hemiplegia of childhood 2 ; CAPOS syndrome ; Dystonia-12&amp;UserType:SyndrRetard;Neuro;</v>
      </c>
    </row>
    <row r="79" spans="1:2" x14ac:dyDescent="0.2">
      <c r="A79" s="5" t="s">
        <v>257</v>
      </c>
      <c r="B79" t="str">
        <f>'arf3'!AC79</f>
        <v>Gene:ATP6AP2&amp;HGNC:18305&amp;OMIM:300556&amp;UserInfo:?Mental retardation, X-linked, syndromic, Hedera type ; ?Parkinsonism with spasticity, X-linked&amp;UserType:</v>
      </c>
    </row>
    <row r="80" spans="1:2" x14ac:dyDescent="0.2">
      <c r="A80" s="5" t="s">
        <v>260</v>
      </c>
      <c r="B80" t="str">
        <f>'arf3'!AC80</f>
        <v>Gene:ATP6V0A2&amp;HGNC:18481&amp;OMIM:611716&amp;UserInfo:Cutis laxa, autosomal recessive, type IIA ; Wrinkly skin syndrome&amp;UserType:SyndrRetard;</v>
      </c>
    </row>
    <row r="81" spans="1:2" x14ac:dyDescent="0.2">
      <c r="A81" s="5" t="s">
        <v>263</v>
      </c>
      <c r="B81" t="str">
        <f>'arf3'!AC81</f>
        <v>Gene:ATP7A&amp;HGNC:869&amp;OMIM:300011&amp;UserInfo:Menkes disease ; Occipital horn syndrome ; Spinal muscular atrophy, distal, X-linked 3&amp;UserType:SyndrRetard;Encephalo;Metabolism;</v>
      </c>
    </row>
    <row r="82" spans="1:2" x14ac:dyDescent="0.2">
      <c r="A82" s="5" t="s">
        <v>266</v>
      </c>
      <c r="B82" t="str">
        <f>'arf3'!AC82</f>
        <v>Gene:ATP8A2&amp;HGNC:13533&amp;OMIM:605870&amp;UserInfo:?Cerebellar ataxia, mental retardation, and dysequilibrium syndrome 4&amp;UserType:SyndrRetard;</v>
      </c>
    </row>
    <row r="83" spans="1:2" x14ac:dyDescent="0.2">
      <c r="A83" s="5" t="s">
        <v>269</v>
      </c>
      <c r="B83" t="str">
        <f>'arf3'!AC83</f>
        <v>Gene:ATR&amp;HGNC:882&amp;OMIM:601215&amp;UserInfo:?Cutaneous telangiectasia and cancer syndrome, familial ; Seckel syndrome 1&amp;UserType:SyndrRetard;</v>
      </c>
    </row>
    <row r="84" spans="1:2" x14ac:dyDescent="0.2">
      <c r="A84" s="5" t="s">
        <v>272</v>
      </c>
      <c r="B84" t="str">
        <f>'arf3'!AC84</f>
        <v>Gene:ATRIP&amp;HGNC:33499&amp;OMIM:606605&amp;UserInfo:No OMIM phenotype&amp;UserType:SyndrRetard;</v>
      </c>
    </row>
    <row r="85" spans="1:2" x14ac:dyDescent="0.2">
      <c r="A85" s="5" t="s">
        <v>274</v>
      </c>
      <c r="B85" t="str">
        <f>'arf3'!AC85</f>
        <v>Gene:ATRX&amp;HGNC:886&amp;OMIM:300032&amp;UserInfo:Alpha-thalassemia myelodysplasia syndrome, somatic ; Alpha-thalassemia/mental retardation syndrome ; Mental retardation-hypotonic facies syndrome, X-linked&amp;UserType:SyndrRetard;</v>
      </c>
    </row>
    <row r="86" spans="1:2" x14ac:dyDescent="0.2">
      <c r="A86" s="5" t="s">
        <v>277</v>
      </c>
      <c r="B86" t="str">
        <f>'arf3'!AC86</f>
        <v>Gene:AUH&amp;HGNC:890&amp;OMIM:600529&amp;UserInfo:3-methylglutaconic aciduria, type I&amp;UserType:Metabolism;</v>
      </c>
    </row>
    <row r="87" spans="1:2" x14ac:dyDescent="0.2">
      <c r="A87" s="5" t="s">
        <v>280</v>
      </c>
      <c r="B87" t="str">
        <f>'arf3'!AC87</f>
        <v>Gene:AUTS2&amp;HGNC:14262&amp;OMIM:607270&amp;UserInfo:Mental retardation, autosomal dominant 26&amp;UserType:NonSyndrRetard;</v>
      </c>
    </row>
    <row r="88" spans="1:2" x14ac:dyDescent="0.2">
      <c r="A88" s="5" t="s">
        <v>284</v>
      </c>
      <c r="B88" t="str">
        <f>'arf3'!AC88</f>
        <v>Gene:B3GLCT&amp;HGNC:20207&amp;OMIM:610308&amp;UserInfo:Peters-plus syndrome&amp;UserType:SyndrRetard;</v>
      </c>
    </row>
    <row r="89" spans="1:2" x14ac:dyDescent="0.2">
      <c r="A89" s="5" t="s">
        <v>287</v>
      </c>
      <c r="B89" t="str">
        <f>'arf3'!AC89</f>
        <v>Gene:B4GALT1&amp;HGNC:924&amp;OMIM:137060&amp;UserInfo:Congenital disorder of glycosylation, type IId&amp;UserType:Metabolism;</v>
      </c>
    </row>
    <row r="90" spans="1:2" x14ac:dyDescent="0.2">
      <c r="A90" s="5" t="s">
        <v>290</v>
      </c>
      <c r="B90" t="str">
        <f>'arf3'!AC90</f>
        <v>Gene:B4GALT7&amp;HGNC:930&amp;OMIM:604327&amp;UserInfo:Ehlers-Danlos syndrome with short stature and limb anomalies&amp;UserType:NonRetardButSyndr;</v>
      </c>
    </row>
    <row r="91" spans="1:2" x14ac:dyDescent="0.2">
      <c r="A91" s="5" t="s">
        <v>293</v>
      </c>
      <c r="B91" t="str">
        <f>'arf3'!AC91</f>
        <v>Gene:BBS1&amp;HGNC:966&amp;OMIM:209901&amp;UserInfo:Bardet-Biedl syndrome 1&amp;UserType:SyndrRetard;RetardPlusCerebAbnorm;</v>
      </c>
    </row>
    <row r="92" spans="1:2" x14ac:dyDescent="0.2">
      <c r="A92" s="5" t="s">
        <v>296</v>
      </c>
      <c r="B92" t="str">
        <f>'arf3'!AC92</f>
        <v>Gene:BBS10&amp;HGNC:26291&amp;OMIM:610148&amp;UserInfo:Bardet-Biedl syndrome 10&amp;UserType:SyndrRetard;RetardPlusCerebAbnorm;</v>
      </c>
    </row>
    <row r="93" spans="1:2" x14ac:dyDescent="0.2">
      <c r="A93" s="5" t="s">
        <v>299</v>
      </c>
      <c r="B93" t="str">
        <f>'arf3'!AC93</f>
        <v>Gene:BBS12&amp;HGNC:26648&amp;OMIM:610683&amp;UserInfo:Bardet-Biedl syndrome 12&amp;UserType:SyndrRetard;RetardPlusCerebAbnorm;</v>
      </c>
    </row>
    <row r="94" spans="1:2" x14ac:dyDescent="0.2">
      <c r="A94" s="5" t="s">
        <v>302</v>
      </c>
      <c r="B94" t="str">
        <f>'arf3'!AC94</f>
        <v>Gene:BBS2&amp;HGNC:967&amp;OMIM:606151&amp;UserInfo:Bardet-Biedl syndrome 2 ; Retinitis pigmentosa 74&amp;UserType:SyndrRetard;RetardPlusCerebAbnorm;</v>
      </c>
    </row>
    <row r="95" spans="1:2" x14ac:dyDescent="0.2">
      <c r="A95" s="5" t="s">
        <v>305</v>
      </c>
      <c r="B95" t="str">
        <f>'arf3'!AC95</f>
        <v>Gene:BBS4&amp;HGNC:969&amp;OMIM:600374&amp;UserInfo:Bardet-Biedl syndrome 4&amp;UserType:SyndrRetard;RetardPlusCerebAbnorm;</v>
      </c>
    </row>
    <row r="96" spans="1:2" x14ac:dyDescent="0.2">
      <c r="A96" s="5" t="s">
        <v>308</v>
      </c>
      <c r="B96" t="str">
        <f>'arf3'!AC96</f>
        <v>Gene:BBS5&amp;HGNC:970&amp;OMIM:603650&amp;UserInfo:Bardet-Biedl syndrome 5&amp;UserType:SyndrRetard;RetardPlusCerebAbnorm;</v>
      </c>
    </row>
    <row r="97" spans="1:2" x14ac:dyDescent="0.2">
      <c r="A97" s="5" t="s">
        <v>311</v>
      </c>
      <c r="B97" t="str">
        <f>'arf3'!AC97</f>
        <v>Gene:BBS7&amp;HGNC:18758&amp;OMIM:607590&amp;UserInfo:Bardet-Biedl syndrome 7&amp;UserType:SyndrRetard;RetardPlusCerebAbnorm;</v>
      </c>
    </row>
    <row r="98" spans="1:2" x14ac:dyDescent="0.2">
      <c r="A98" s="5" t="s">
        <v>314</v>
      </c>
      <c r="B98" t="str">
        <f>'arf3'!AC98</f>
        <v>Gene:BBS9&amp;HGNC:30000&amp;OMIM:607968&amp;UserInfo:Bardet-Biedl syndrome 9&amp;UserType:SyndrRetard;RetardPlusCerebAbnorm;</v>
      </c>
    </row>
    <row r="99" spans="1:2" x14ac:dyDescent="0.2">
      <c r="A99" s="5" t="s">
        <v>317</v>
      </c>
      <c r="B99" t="str">
        <f>'arf3'!AC99</f>
        <v>Gene:BCKDHA&amp;HGNC:986&amp;OMIM:608348&amp;UserInfo:Maple syrup urine disease, type Ia&amp;UserType:Metabolism;</v>
      </c>
    </row>
    <row r="100" spans="1:2" x14ac:dyDescent="0.2">
      <c r="A100" s="5" t="s">
        <v>320</v>
      </c>
      <c r="B100" t="str">
        <f>'arf3'!AC100</f>
        <v>Gene:BCKDHB&amp;HGNC:987&amp;OMIM:248611&amp;UserInfo:Maple syrup urine disease, type Ib&amp;UserType:Metabolism;</v>
      </c>
    </row>
    <row r="101" spans="1:2" x14ac:dyDescent="0.2">
      <c r="A101" s="5" t="s">
        <v>323</v>
      </c>
      <c r="B101" t="str">
        <f>'arf3'!AC101</f>
        <v>Gene:BCL11A&amp;HGNC:13221&amp;OMIM:606557&amp;UserInfo:Intellectual developmental disorder with persistence of fetal hemoglobin&amp;UserType:</v>
      </c>
    </row>
    <row r="102" spans="1:2" x14ac:dyDescent="0.2">
      <c r="A102" s="5" t="s">
        <v>326</v>
      </c>
      <c r="B102" t="str">
        <f>'arf3'!AC102</f>
        <v>Gene:BCOR&amp;HGNC:20893&amp;OMIM:300485&amp;UserInfo:Microphthalmia, syndromic 2&amp;UserType:NonRetardButSyndr;</v>
      </c>
    </row>
    <row r="103" spans="1:2" x14ac:dyDescent="0.2">
      <c r="A103" s="5" t="s">
        <v>329</v>
      </c>
      <c r="B103" t="str">
        <f>'arf3'!AC103</f>
        <v>Gene:BCS1L&amp;HGNC:1020&amp;OMIM:603647&amp;UserInfo:Bjornstad syndrome ; GRACILE syndrome ; Leigh syndrome ; Mitochondrial complex III deficiency, nuclear type 1&amp;UserType:SyndrRetard;RetardPlusCerebAbnorm;Encephalo;Metabolism;</v>
      </c>
    </row>
    <row r="104" spans="1:2" x14ac:dyDescent="0.2">
      <c r="A104" s="5" t="s">
        <v>332</v>
      </c>
      <c r="B104" t="str">
        <f>'arf3'!AC104</f>
        <v>Gene:BLM&amp;HGNC:1058&amp;OMIM:604610&amp;UserInfo:Bloom syndrome&amp;UserType:SyndrRetard;NonRetardButSyndr;</v>
      </c>
    </row>
    <row r="105" spans="1:2" x14ac:dyDescent="0.2">
      <c r="A105" s="5" t="s">
        <v>335</v>
      </c>
      <c r="B105" t="str">
        <f>'arf3'!AC105</f>
        <v>Gene:BRAF&amp;HGNC:1097&amp;OMIM:164757&amp;UserInfo:Adenocarcinoma of lung, somatic ; Cardiofaciocutaneous syndrome ; Colorectal cancer, somatic ; LEOPARD syndrome 3 ; Melanoma, malignant, somatic ; Nonsmall cell lung cancer, somatic ; Noonan syndrome 7&amp;UserType:SyndrRetard;</v>
      </c>
    </row>
    <row r="106" spans="1:2" x14ac:dyDescent="0.2">
      <c r="A106" s="5" t="s">
        <v>338</v>
      </c>
      <c r="B106" t="str">
        <f>'arf3'!AC106</f>
        <v>Gene:BRWD3&amp;HGNC:17342&amp;OMIM:300553&amp;UserInfo:Mental retardation, X-linked 93&amp;UserType:NonSyndrRetard;SyndrRetard;</v>
      </c>
    </row>
    <row r="107" spans="1:2" x14ac:dyDescent="0.2">
      <c r="A107" s="5" t="s">
        <v>341</v>
      </c>
      <c r="B107" t="str">
        <f>'arf3'!AC107</f>
        <v>Gene:BSCL2&amp;HGNC:15832&amp;OMIM:606158&amp;UserInfo:Encephalopathy, progressive, with or without lipodystrophy ; Lipodystrophy, congenital generalized, type 2 ; Neuropathy, distal hereditary motor, type VA ; Silver spastic paraplegia syndrome&amp;UserType:Encephalo;NonRetardButSyndr;Neuro;</v>
      </c>
    </row>
    <row r="108" spans="1:2" x14ac:dyDescent="0.2">
      <c r="A108" s="5" t="s">
        <v>344</v>
      </c>
      <c r="B108" t="str">
        <f>'arf3'!AC108</f>
        <v>Gene:BTD&amp;HGNC:1122&amp;OMIM:609019&amp;UserInfo:Biotinidase deficiency&amp;UserType:SyndrRetard;Encephalo;Metabolism;</v>
      </c>
    </row>
    <row r="109" spans="1:2" x14ac:dyDescent="0.2">
      <c r="A109" s="5" t="s">
        <v>347</v>
      </c>
      <c r="B109" t="str">
        <f>'arf3'!AC109</f>
        <v>Gene:BUB1B&amp;HGNC:1149&amp;OMIM:602860&amp;UserInfo:Colorectal cancer, somatic ; Mosaic variegated aneuploidy syndrome 1 ; [Premature chromatid separation trait]&amp;UserType:SyndrRetard;</v>
      </c>
    </row>
    <row r="110" spans="1:2" x14ac:dyDescent="0.2">
      <c r="A110" s="5" t="s">
        <v>350</v>
      </c>
      <c r="B110" t="str">
        <f>'arf3'!AC110</f>
        <v>Gene:C12orf57&amp;HGNC:29521&amp;OMIM:615140&amp;UserInfo:Temtamy syndrome&amp;UserType:SyndrRetard;RetardPlusCerebAbnorm;Encephalo;</v>
      </c>
    </row>
    <row r="111" spans="1:2" x14ac:dyDescent="0.2">
      <c r="A111" s="5" t="s">
        <v>353</v>
      </c>
      <c r="B111" t="str">
        <f>'arf3'!AC111</f>
        <v>Gene:C12orf65&amp;HGNC:26784&amp;OMIM:613541&amp;UserInfo:Combined oxidative phosphorylation deficiency 7 ; Spastic paraplegia 55, autosomal recessive&amp;UserType:SyndrRetard;Encephalo;Metabolism;Neuro;</v>
      </c>
    </row>
    <row r="112" spans="1:2" x14ac:dyDescent="0.2">
      <c r="A112" s="5" t="s">
        <v>356</v>
      </c>
      <c r="B112" t="str">
        <f>'arf3'!AC112</f>
        <v>Gene:C2CD3&amp;HGNC:24564&amp;OMIM:615944&amp;UserInfo:?Orofaciodigital syndrome XIV&amp;UserType:SyndrRetard;</v>
      </c>
    </row>
    <row r="113" spans="1:2" x14ac:dyDescent="0.2">
      <c r="A113" s="5" t="s">
        <v>359</v>
      </c>
      <c r="B113" t="str">
        <f>'arf3'!AC113</f>
        <v>Gene:C5orf42&amp;HGNC:25801&amp;OMIM:614571&amp;UserInfo:Joubert syndrome 17 ; Orofaciodigital syndrome VI&amp;UserType:SyndrRetard;RetardPlusCerebAbnorm;</v>
      </c>
    </row>
    <row r="114" spans="1:2" x14ac:dyDescent="0.2">
      <c r="A114" s="5" t="s">
        <v>362</v>
      </c>
      <c r="B114" t="str">
        <f>'arf3'!AC114</f>
        <v>Gene:CA2&amp;HGNC:1373&amp;OMIM:611492&amp;UserInfo:Osteopetrosis, autosomal recessive 3, with renal tubular acidosis&amp;UserType:SyndrRetard;Metabolism;</v>
      </c>
    </row>
    <row r="115" spans="1:2" x14ac:dyDescent="0.2">
      <c r="A115" s="5" t="s">
        <v>365</v>
      </c>
      <c r="B115" t="str">
        <f>'arf3'!AC115</f>
        <v>Gene:CA8&amp;HGNC:1382&amp;OMIM:114815&amp;UserInfo:Cerebellar ataxia and mental retardation with or without quadrupedal locomotion 3&amp;UserType:SyndrRetard;Neuro;</v>
      </c>
    </row>
    <row r="116" spans="1:2" x14ac:dyDescent="0.2">
      <c r="A116" s="5" t="s">
        <v>368</v>
      </c>
      <c r="B116" t="str">
        <f>'arf3'!AC116</f>
        <v>Gene:CACNG2&amp;HGNC:1406&amp;OMIM:602911&amp;UserInfo:Mental retardation, autosomal dominant 10&amp;UserType:NonSyndrRetard;</v>
      </c>
    </row>
    <row r="117" spans="1:2" x14ac:dyDescent="0.2">
      <c r="A117" s="5" t="s">
        <v>371</v>
      </c>
      <c r="B117" t="str">
        <f>'arf3'!AC117</f>
        <v>Gene:CAMTA1&amp;HGNC:18806&amp;OMIM:611501&amp;UserInfo:Cerebellar ataxia, nonprogressive, with mental retardation&amp;UserType:NonSyndrRetard;SyndrRetard;Neuro;</v>
      </c>
    </row>
    <row r="118" spans="1:2" x14ac:dyDescent="0.2">
      <c r="A118" s="5" t="s">
        <v>374</v>
      </c>
      <c r="B118" t="str">
        <f>'arf3'!AC118</f>
        <v>Gene:CASK&amp;HGNC:1497&amp;OMIM:300172&amp;UserInfo:FG syndrome 4 ; Mental retardation and microcephaly with pontine and cerebellar hypoplasia ; Mental retardation, with or without nystagmus&amp;UserType:NonSyndrRetard;SyndrRetard;Encephalo;</v>
      </c>
    </row>
    <row r="119" spans="1:2" x14ac:dyDescent="0.2">
      <c r="A119" s="5" t="s">
        <v>377</v>
      </c>
      <c r="B119" t="str">
        <f>'arf3'!AC119</f>
        <v>Gene:CBL&amp;HGNC:1541&amp;OMIM:165360&amp;UserInfo:?Juvenile myelomonocytic leukemia ; Noonan syndrome-like disorder with or without juvenile myelomonocytic leukemia&amp;UserType:NonSyndrRetard;</v>
      </c>
    </row>
    <row r="120" spans="1:2" x14ac:dyDescent="0.2">
      <c r="A120" s="5" t="s">
        <v>380</v>
      </c>
      <c r="B120" t="str">
        <f>'arf3'!AC120</f>
        <v>Gene:CBS&amp;HGNC:1550&amp;OMIM:613381&amp;UserInfo:Homocystinuria, B6-responsive and nonresponsive types ; Thrombosis, hyperhomocysteinemic&amp;UserType:NonSyndrRetard;SyndrRetard;Metabolism;</v>
      </c>
    </row>
    <row r="121" spans="1:2" x14ac:dyDescent="0.2">
      <c r="A121" s="5" t="s">
        <v>383</v>
      </c>
      <c r="B121" t="str">
        <f>'arf3'!AC121</f>
        <v>Gene:CC2D1A&amp;HGNC:30237&amp;OMIM:610055&amp;UserInfo:Mental retardation, autosomal recessive 3&amp;UserType:NonSyndrRetard;</v>
      </c>
    </row>
    <row r="122" spans="1:2" x14ac:dyDescent="0.2">
      <c r="A122" s="5" t="s">
        <v>386</v>
      </c>
      <c r="B122" t="str">
        <f>'arf3'!AC122</f>
        <v>Gene:CC2D2A&amp;HGNC:29253&amp;OMIM:612013&amp;UserInfo:COACH syndrome ; Joubert syndrome 9 ; Meckel syndrome 6&amp;UserType:SyndrRetard;RetardPlusCerebAbnorm;</v>
      </c>
    </row>
    <row r="123" spans="1:2" x14ac:dyDescent="0.2">
      <c r="A123" s="5" t="s">
        <v>389</v>
      </c>
      <c r="B123" t="str">
        <f>'arf3'!AC123</f>
        <v>Gene:CCBE1&amp;HGNC:29426&amp;OMIM:612753&amp;UserInfo:Hennekam lymphangiectasia-lymphedema syndrome 1&amp;UserType:SyndrRetard;</v>
      </c>
    </row>
    <row r="124" spans="1:2" x14ac:dyDescent="0.2">
      <c r="A124" s="5" t="s">
        <v>392</v>
      </c>
      <c r="B124" t="str">
        <f>'arf3'!AC124</f>
        <v>Gene:CCDC78&amp;HGNC:14153&amp;OMIM:614666&amp;UserInfo:Myopathy, centronuclear, 4&amp;UserType:SyndrRetard;Neuro;</v>
      </c>
    </row>
    <row r="125" spans="1:2" x14ac:dyDescent="0.2">
      <c r="A125" s="5" t="s">
        <v>395</v>
      </c>
      <c r="B125" t="str">
        <f>'arf3'!AC125</f>
        <v>Gene:CD96&amp;HGNC:16892&amp;OMIM:606037&amp;UserInfo:C syndrome&amp;UserType:SyndrRetard;</v>
      </c>
    </row>
    <row r="126" spans="1:2" x14ac:dyDescent="0.2">
      <c r="A126" s="5" t="s">
        <v>398</v>
      </c>
      <c r="B126" t="str">
        <f>'arf3'!AC126</f>
        <v>Gene:CDC45&amp;HGNC:1739&amp;OMIM:603465&amp;UserInfo:Meier-Gorlin syndrome 7&amp;UserType:SyndrRetard;</v>
      </c>
    </row>
    <row r="127" spans="1:2" x14ac:dyDescent="0.2">
      <c r="A127" s="5" t="s">
        <v>401</v>
      </c>
      <c r="B127" t="str">
        <f>'arf3'!AC127</f>
        <v>Gene:CDC6&amp;HGNC:1744&amp;OMIM:602627&amp;UserInfo:?Meier-Gorlin syndrome 5&amp;UserType:SyndrRetard;</v>
      </c>
    </row>
    <row r="128" spans="1:2" x14ac:dyDescent="0.2">
      <c r="A128" s="5" t="s">
        <v>404</v>
      </c>
      <c r="B128" t="str">
        <f>'arf3'!AC128</f>
        <v>Gene:CDH15&amp;HGNC:1754&amp;OMIM:114019&amp;UserInfo:Mental retardation, autosomal dominant 3&amp;UserType:NonSyndrRetard;</v>
      </c>
    </row>
    <row r="129" spans="1:2" x14ac:dyDescent="0.2">
      <c r="A129" s="5" t="s">
        <v>407</v>
      </c>
      <c r="B129" t="str">
        <f>'arf3'!AC129</f>
        <v>Gene:CDK5RAP2&amp;HGNC:18672&amp;OMIM:608201&amp;UserInfo:Microcephaly 3, primary, autosomal recessive&amp;UserType:SyndrRetard;</v>
      </c>
    </row>
    <row r="130" spans="1:2" x14ac:dyDescent="0.2">
      <c r="A130" s="5" t="s">
        <v>410</v>
      </c>
      <c r="B130" t="str">
        <f>'arf3'!AC130</f>
        <v>Gene:CDK6&amp;HGNC:1777&amp;OMIM:603368&amp;UserInfo:?Microcephaly 12, primary, autosomal recessive&amp;UserType:SyndrRetard;</v>
      </c>
    </row>
    <row r="131" spans="1:2" x14ac:dyDescent="0.2">
      <c r="A131" s="5" t="s">
        <v>413</v>
      </c>
      <c r="B131" t="str">
        <f>'arf3'!AC131</f>
        <v>Gene:CDKL5&amp;HGNC:11411&amp;OMIM:300203&amp;UserInfo:Epileptic encephalopathy, early infantile, 2&amp;UserType:Encephalo;</v>
      </c>
    </row>
    <row r="132" spans="1:2" x14ac:dyDescent="0.2">
      <c r="A132" s="5" t="s">
        <v>416</v>
      </c>
      <c r="B132" t="str">
        <f>'arf3'!AC132</f>
        <v>Gene:CDON&amp;HGNC:17104&amp;OMIM:608707&amp;UserInfo:Holoprosencephaly 11&amp;UserType:SyndrRetard;RetardPlusCerebAbnorm;</v>
      </c>
    </row>
    <row r="133" spans="1:2" x14ac:dyDescent="0.2">
      <c r="A133" s="12" t="s">
        <v>419</v>
      </c>
      <c r="B133" t="str">
        <f>'arf3'!AC133</f>
        <v>Gene:CDT1&amp;HGNC:24576&amp;OMIM:605525&amp;UserInfo:Meier-Gorlin syndrome 4&amp;UserType:NonSyndrRetard;SyndrRetard;</v>
      </c>
    </row>
    <row r="134" spans="1:2" x14ac:dyDescent="0.2">
      <c r="A134" s="5" t="s">
        <v>422</v>
      </c>
      <c r="B134" t="str">
        <f>'arf3'!AC134</f>
        <v>Gene:CENPJ&amp;HGNC:17272&amp;OMIM:609279&amp;UserInfo:?Seckel syndrome 4 ; Microcephaly 6, primary, autosomal recessive&amp;UserType:SyndrRetard;</v>
      </c>
    </row>
    <row r="135" spans="1:2" x14ac:dyDescent="0.2">
      <c r="A135" s="5" t="s">
        <v>425</v>
      </c>
      <c r="B135" t="str">
        <f>'arf3'!AC135</f>
        <v>Gene:CEP135&amp;HGNC:29086&amp;OMIM:611423&amp;UserInfo:?Microcephaly 8, primary, autosomal recessive&amp;UserType:SyndrRetard;</v>
      </c>
    </row>
    <row r="136" spans="1:2" x14ac:dyDescent="0.2">
      <c r="A136" s="5" t="s">
        <v>428</v>
      </c>
      <c r="B136" t="str">
        <f>'arf3'!AC136</f>
        <v>Gene:CEP152&amp;HGNC:29298&amp;OMIM:613529&amp;UserInfo:Microcephaly 9, primary, autosomal recessive ; Seckel syndrome 5&amp;UserType:SyndrRetard;</v>
      </c>
    </row>
    <row r="137" spans="1:2" x14ac:dyDescent="0.2">
      <c r="A137" s="5" t="s">
        <v>431</v>
      </c>
      <c r="B137" t="str">
        <f>'arf3'!AC137</f>
        <v>Gene:CEP290&amp;HGNC:29021&amp;OMIM:610142&amp;UserInfo:?Bardet-Biedl syndrome 14 ; Joubert syndrome 5 ; Leber congenital amaurosis 10 ; Meckel syndrome 4 ; Senior-Loken syndrome 6&amp;UserType:SyndrRetard;RetardPlusCerebAbnorm;</v>
      </c>
    </row>
    <row r="138" spans="1:2" x14ac:dyDescent="0.2">
      <c r="A138" s="5" t="s">
        <v>434</v>
      </c>
      <c r="B138" t="str">
        <f>'arf3'!AC138</f>
        <v>Gene:CEP41&amp;HGNC:12370&amp;OMIM:610523&amp;UserInfo:Joubert syndrome 15&amp;UserType:SyndrRetard;RetardPlusCerebAbnorm;</v>
      </c>
    </row>
    <row r="139" spans="1:2" x14ac:dyDescent="0.2">
      <c r="A139" s="5" t="s">
        <v>437</v>
      </c>
      <c r="B139" t="str">
        <f>'arf3'!AC139</f>
        <v>Gene:CEP63&amp;HGNC:25815&amp;OMIM:614724&amp;UserInfo:?Seckel syndrome 6&amp;UserType:SyndrRetard;</v>
      </c>
    </row>
    <row r="140" spans="1:2" x14ac:dyDescent="0.2">
      <c r="A140" s="5" t="s">
        <v>440</v>
      </c>
      <c r="B140" t="str">
        <f>'arf3'!AC140</f>
        <v>Gene:CHAMP1&amp;HGNC:20311&amp;OMIM:616327&amp;UserInfo:Mental retardation, autosomal dominant 40&amp;UserType:SyndrRetard;</v>
      </c>
    </row>
    <row r="141" spans="1:2" x14ac:dyDescent="0.2">
      <c r="A141" s="5" t="s">
        <v>443</v>
      </c>
      <c r="B141" t="str">
        <f>'arf3'!AC141</f>
        <v>Gene:CHD2&amp;HGNC:1917&amp;OMIM:602119&amp;UserInfo:Epileptic encephalopathy, childhood-onset&amp;UserType:NonSyndrRetard;Encephalo;</v>
      </c>
    </row>
    <row r="142" spans="1:2" x14ac:dyDescent="0.2">
      <c r="A142" s="5" t="s">
        <v>446</v>
      </c>
      <c r="B142" t="str">
        <f>'arf3'!AC142</f>
        <v>Gene:CHD7&amp;HGNC:20626&amp;OMIM:608892&amp;UserInfo:CHARGE syndrome ; Hypogonadotropic hypogonadism 5 with or without anosmia&amp;UserType:SyndrRetard;</v>
      </c>
    </row>
    <row r="143" spans="1:2" x14ac:dyDescent="0.2">
      <c r="A143" s="5" t="s">
        <v>449</v>
      </c>
      <c r="B143" t="str">
        <f>'arf3'!AC143</f>
        <v>Gene:CHD8&amp;HGNC:20153&amp;OMIM:610528&amp;UserInfo:Autism, susceptibility to, 18&amp;UserType:NonSyndrRetard;SyndrRetard;</v>
      </c>
    </row>
    <row r="144" spans="1:2" x14ac:dyDescent="0.2">
      <c r="A144" s="5" t="s">
        <v>452</v>
      </c>
      <c r="B144" t="str">
        <f>'arf3'!AC144</f>
        <v>Gene:CHKB&amp;HGNC:1938&amp;OMIM:612395&amp;UserInfo:Muscular dystrophy, congenital, megaconial type&amp;UserType:SyndrRetard;Neuro;</v>
      </c>
    </row>
    <row r="145" spans="1:2" x14ac:dyDescent="0.2">
      <c r="A145" s="5" t="s">
        <v>456</v>
      </c>
      <c r="B145" t="str">
        <f>'arf3'!AC145</f>
        <v>Gene:CHMP1A&amp;HGNC:8740&amp;OMIM:164010&amp;UserInfo:Pontocerebellar hypoplasia, type 8&amp;UserType:SyndrRetard;RetardPlusCerebAbnorm;</v>
      </c>
    </row>
    <row r="146" spans="1:2" x14ac:dyDescent="0.2">
      <c r="A146" s="5" t="s">
        <v>459</v>
      </c>
      <c r="B146" t="str">
        <f>'arf3'!AC146</f>
        <v>Gene:CISD2&amp;HGNC:24212&amp;OMIM:611507&amp;UserInfo:Wolfram syndrome 2&amp;UserType:SyndrRetard;NonRetardButSyndr;</v>
      </c>
    </row>
    <row r="147" spans="1:2" x14ac:dyDescent="0.2">
      <c r="A147" s="5" t="s">
        <v>462</v>
      </c>
      <c r="B147" t="str">
        <f>'arf3'!AC147</f>
        <v>Gene:CLCNKB&amp;HGNC:2027&amp;OMIM:602023&amp;UserInfo:Bartter syndrome, type 3 ; Bartter syndrome, type 4b, digenic&amp;UserType:SyndrRetard;NonRetardButSyndr;</v>
      </c>
    </row>
    <row r="148" spans="1:2" x14ac:dyDescent="0.2">
      <c r="A148" s="5" t="s">
        <v>465</v>
      </c>
      <c r="B148" t="str">
        <f>'arf3'!AC148</f>
        <v>Gene:CLIC2&amp;HGNC:2063&amp;OMIM:300138&amp;UserInfo:?Mental retardation, X-linked, syndromic 32&amp;UserType:SyndrRetard;</v>
      </c>
    </row>
    <row r="149" spans="1:2" x14ac:dyDescent="0.2">
      <c r="A149" s="5" t="s">
        <v>468</v>
      </c>
      <c r="B149" t="str">
        <f>'arf3'!AC149</f>
        <v>Gene:CLN3&amp;HGNC:2074&amp;OMIM:607042&amp;UserInfo:Ceroid lipofuscinosis, neuronal, 3&amp;UserType:Encephalo;Metabolism;Neuro;</v>
      </c>
    </row>
    <row r="150" spans="1:2" x14ac:dyDescent="0.2">
      <c r="A150" s="5" t="s">
        <v>471</v>
      </c>
      <c r="B150" t="str">
        <f>'arf3'!AC150</f>
        <v>Gene:CLN5&amp;HGNC:2076&amp;OMIM:608102&amp;UserInfo:Ceroid lipofuscinosis, neuronal, 5&amp;UserType:Encephalo;Metabolism;Neuro;</v>
      </c>
    </row>
    <row r="151" spans="1:2" x14ac:dyDescent="0.2">
      <c r="A151" s="5" t="s">
        <v>474</v>
      </c>
      <c r="B151" t="str">
        <f>'arf3'!AC151</f>
        <v>Gene:CLN6&amp;HGNC:2077&amp;OMIM:606725&amp;UserInfo:Ceroid lipofuscinosis, neuronal, 6 ; Ceroid lipofuscinosis, neuronal, Kufs type, adult onset&amp;UserType:Encephalo;Metabolism;Neuro;</v>
      </c>
    </row>
    <row r="152" spans="1:2" x14ac:dyDescent="0.2">
      <c r="A152" s="5" t="s">
        <v>477</v>
      </c>
      <c r="B152" t="str">
        <f>'arf3'!AC152</f>
        <v>Gene:CLN8&amp;HGNC:2079&amp;OMIM:607837&amp;UserInfo:Ceroid lipofuscinosis, neuronal, 8 ; Ceroid lipofuscinosis, neuronal, 8, Northern epilepsy variant&amp;UserType:Encephalo;Metabolism;Neuro;</v>
      </c>
    </row>
    <row r="153" spans="1:2" x14ac:dyDescent="0.2">
      <c r="A153" s="5" t="s">
        <v>480</v>
      </c>
      <c r="B153" t="str">
        <f>'arf3'!AC153</f>
        <v>Gene:CNKSR2&amp;HGNC:19701&amp;OMIM:300724&amp;UserInfo:No OMIM phenotype&amp;UserType:NonSyndrRetard;</v>
      </c>
    </row>
    <row r="154" spans="1:2" x14ac:dyDescent="0.2">
      <c r="A154" s="5" t="s">
        <v>482</v>
      </c>
      <c r="B154" t="str">
        <f>'arf3'!AC154</f>
        <v>Gene:CNTNAP2&amp;HGNC:13830&amp;OMIM:604569&amp;UserInfo:Cortical dysplasia-focal epilepsy syndrome ; Pitt-Hopkins like syndrome 1 ; Autism susceptibility 15&amp;UserType:NonSyndrRetard;SyndrRetard;RetardPlusCerebAbnorm;</v>
      </c>
    </row>
    <row r="155" spans="1:2" x14ac:dyDescent="0.2">
      <c r="A155" s="5" t="s">
        <v>485</v>
      </c>
      <c r="B155" t="str">
        <f>'arf3'!AC155</f>
        <v>Gene:COG1&amp;HGNC:6545&amp;OMIM:606973&amp;UserInfo:Congenital disorder of glycosylation, type IIg&amp;UserType:SyndrRetard;Metabolism;</v>
      </c>
    </row>
    <row r="156" spans="1:2" x14ac:dyDescent="0.2">
      <c r="A156" s="5" t="s">
        <v>488</v>
      </c>
      <c r="B156" t="str">
        <f>'arf3'!AC156</f>
        <v>Gene:COG6&amp;HGNC:18621&amp;OMIM:606977&amp;UserInfo:Congenital disorder of glycosylation, type IIl ; Shaheen syndrome&amp;UserType:SyndrRetard;Metabolism;</v>
      </c>
    </row>
    <row r="157" spans="1:2" x14ac:dyDescent="0.2">
      <c r="A157" s="5" t="s">
        <v>491</v>
      </c>
      <c r="B157" t="str">
        <f>'arf3'!AC157</f>
        <v>Gene:COG7&amp;HGNC:18622&amp;OMIM:606978&amp;UserInfo:Congenital disorder of glycosylation, type IIe&amp;UserType:SyndrRetard;Metabolism;</v>
      </c>
    </row>
    <row r="158" spans="1:2" x14ac:dyDescent="0.2">
      <c r="A158" s="5" t="s">
        <v>494</v>
      </c>
      <c r="B158" t="str">
        <f>'arf3'!AC158</f>
        <v>Gene:COG8&amp;HGNC:18623&amp;OMIM:606979&amp;UserInfo:Congenital disorder of glycosylation, type IIh&amp;UserType:SyndrRetard;Metabolism;</v>
      </c>
    </row>
    <row r="159" spans="1:2" x14ac:dyDescent="0.2">
      <c r="A159" s="5" t="s">
        <v>497</v>
      </c>
      <c r="B159" t="str">
        <f>'arf3'!AC159</f>
        <v>Gene:COL4A1&amp;HGNC:2202&amp;OMIM:120130&amp;UserInfo:?Retinal arteries, tortuosity of ; Angiopathy, hereditary, with nephropathy, aneurysms, and muscle cramps ; Brain small vessel disease with or without ocular anomalies ; Porencephaly 1 ; Hemorrhage, intracerebral, susceptibility to&amp;UserType:SyndrRetard;RetardPlusCerebAbnorm;NonRetardButSyndr;</v>
      </c>
    </row>
    <row r="160" spans="1:2" x14ac:dyDescent="0.2">
      <c r="A160" s="5" t="s">
        <v>500</v>
      </c>
      <c r="B160" t="str">
        <f>'arf3'!AC160</f>
        <v>Gene:COL4A2&amp;HGNC:2203&amp;OMIM:120090&amp;UserInfo:Porencephaly 2 ; Hemorrhage, intracerebral, susceptibility to&amp;UserType:SyndrRetard;RetardPlusCerebAbnorm;NonRetardButSyndr;</v>
      </c>
    </row>
    <row r="161" spans="1:2" x14ac:dyDescent="0.2">
      <c r="A161" s="5" t="s">
        <v>503</v>
      </c>
      <c r="B161" t="str">
        <f>'arf3'!AC161</f>
        <v>Gene:COL4A3BP&amp;HGNC:2205&amp;OMIM:604677&amp;UserInfo:Mental retardation, autosomal dominant 34&amp;UserType:NonSyndrRetard;</v>
      </c>
    </row>
    <row r="162" spans="1:2" x14ac:dyDescent="0.2">
      <c r="A162" s="5" t="s">
        <v>506</v>
      </c>
      <c r="B162" t="str">
        <f>'arf3'!AC162</f>
        <v>Gene:COLEC11&amp;HGNC:17213&amp;OMIM:612502&amp;UserInfo:3MC syndrome 2&amp;UserType:SyndrRetard;</v>
      </c>
    </row>
    <row r="163" spans="1:2" x14ac:dyDescent="0.2">
      <c r="A163" s="5" t="s">
        <v>509</v>
      </c>
      <c r="B163" t="str">
        <f>'arf3'!AC163</f>
        <v>Gene:COQ2&amp;HGNC:25223&amp;OMIM:609825&amp;UserInfo:Coenzyme Q10 deficiency, primary, 1 ; Multiple system atrophy, susceptibility to&amp;UserType:SyndrRetard;Encephalo;Metabolism;</v>
      </c>
    </row>
    <row r="164" spans="1:2" x14ac:dyDescent="0.2">
      <c r="A164" s="5" t="s">
        <v>512</v>
      </c>
      <c r="B164" t="str">
        <f>'arf3'!AC164</f>
        <v>Gene:COQ4&amp;HGNC:19693&amp;OMIM:612898&amp;UserInfo:Coenzyme Q10 deficiency, primary, 7&amp;UserType:SyndrRetard;Encephalo;Metabolism;</v>
      </c>
    </row>
    <row r="165" spans="1:2" x14ac:dyDescent="0.2">
      <c r="A165" s="5" t="s">
        <v>66</v>
      </c>
      <c r="B165" t="str">
        <f>'arf3'!AC165</f>
        <v>Gene:COQ8A&amp;HGNC:16812&amp;OMIM:606980&amp;UserInfo:Coenzyme Q10 deficiency, primary, 4&amp;UserType:NonSyndrRetard;Encephalo;Metabolism;</v>
      </c>
    </row>
    <row r="166" spans="1:2" x14ac:dyDescent="0.2">
      <c r="A166" s="5" t="s">
        <v>515</v>
      </c>
      <c r="B166" t="str">
        <f>'arf3'!AC166</f>
        <v>Gene:COX10&amp;HGNC:2260&amp;OMIM:602125&amp;UserInfo:Leigh syndrome due to mitochondrial COX4 deficiency ; Mitochondrial complex IV deficiency&amp;UserType:Encephalo;Metabolism;</v>
      </c>
    </row>
    <row r="167" spans="1:2" x14ac:dyDescent="0.2">
      <c r="A167" s="5" t="s">
        <v>518</v>
      </c>
      <c r="B167" t="str">
        <f>'arf3'!AC167</f>
        <v>Gene:COX15&amp;HGNC:2263&amp;OMIM:603646&amp;UserInfo:Cardioencephalomyopathy, fatal infantile, due to cytochrome c oxidase deficiency 2 ; Leigh syndrome due to cytochrome c oxidase deficiency&amp;UserType:Encephalo;Metabolism;</v>
      </c>
    </row>
    <row r="168" spans="1:2" x14ac:dyDescent="0.2">
      <c r="A168" s="5" t="s">
        <v>521</v>
      </c>
      <c r="B168" t="str">
        <f>'arf3'!AC168</f>
        <v>Gene:CPS1&amp;HGNC:2323&amp;OMIM:608307&amp;UserInfo:Carbamoylphosphate synthetase I deficiency ; Pulmonary hypertension, neonatal, susceptibility to ; Venoocclusive disease after bone marrow transplantation&amp;UserType:Metabolism;</v>
      </c>
    </row>
    <row r="169" spans="1:2" x14ac:dyDescent="0.2">
      <c r="A169" s="5" t="s">
        <v>524</v>
      </c>
      <c r="B169" t="str">
        <f>'arf3'!AC169</f>
        <v>Gene:CRADD&amp;HGNC:2340&amp;OMIM:603454&amp;UserInfo:Mental retardation, autosomal recessive 34&amp;UserType:NonSyndrRetard;</v>
      </c>
    </row>
    <row r="170" spans="1:2" x14ac:dyDescent="0.2">
      <c r="A170" s="5" t="s">
        <v>527</v>
      </c>
      <c r="B170" t="str">
        <f>'arf3'!AC170</f>
        <v>Gene:CRBN&amp;HGNC:30185&amp;OMIM:609262&amp;UserInfo:Mental retardation, autosomal recessive 2&amp;UserType:NonSyndrRetard;</v>
      </c>
    </row>
    <row r="171" spans="1:2" x14ac:dyDescent="0.2">
      <c r="A171" s="5" t="s">
        <v>530</v>
      </c>
      <c r="B171" t="str">
        <f>'arf3'!AC171</f>
        <v>Gene:CREBBP&amp;HGNC:2348&amp;OMIM:600140&amp;UserInfo:Rubinstein-Taybi syndrome&amp;UserType:NonSyndrRetard;SyndrRetard;</v>
      </c>
    </row>
    <row r="172" spans="1:2" x14ac:dyDescent="0.2">
      <c r="A172" s="5" t="s">
        <v>533</v>
      </c>
      <c r="B172" t="str">
        <f>'arf3'!AC172</f>
        <v>Gene:CSNK2A1&amp;HGNC:2457&amp;OMIM:115440&amp;UserInfo:Okur-Chung neurodevelopmental syndrome&amp;UserType:SyndrRetard;RetardPlusCerebAbnorm;</v>
      </c>
    </row>
    <row r="173" spans="1:2" x14ac:dyDescent="0.2">
      <c r="A173" s="5" t="s">
        <v>536</v>
      </c>
      <c r="B173" t="str">
        <f>'arf3'!AC173</f>
        <v>Gene:CTC1&amp;HGNC:26169&amp;OMIM:613129&amp;UserInfo:Cerebroretinal microangiopathy with calcifications and cysts&amp;UserType:SyndrRetard;RetardPlusCerebAbnorm;</v>
      </c>
    </row>
    <row r="174" spans="1:2" x14ac:dyDescent="0.2">
      <c r="A174" s="5" t="s">
        <v>539</v>
      </c>
      <c r="B174" t="str">
        <f>'arf3'!AC174</f>
        <v>Gene:CTCF&amp;HGNC:13723&amp;OMIM:604167&amp;UserInfo:Mental retardation, autosomal dominant 21&amp;UserType:SyndrRetard;</v>
      </c>
    </row>
    <row r="175" spans="1:2" x14ac:dyDescent="0.2">
      <c r="A175" s="5" t="s">
        <v>542</v>
      </c>
      <c r="B175" t="str">
        <f>'arf3'!AC175</f>
        <v>Gene:CTDP1&amp;HGNC:2498&amp;OMIM:604927&amp;UserInfo:Congenital cataracts, facial dysmorphism, and neuropathy&amp;UserType:SyndrRetard;</v>
      </c>
    </row>
    <row r="176" spans="1:2" x14ac:dyDescent="0.2">
      <c r="A176" s="5" t="s">
        <v>545</v>
      </c>
      <c r="B176" t="str">
        <f>'arf3'!AC176</f>
        <v>Gene:CTNNB1&amp;HGNC:2514&amp;OMIM:116806&amp;UserInfo:Colorectal cancer, somatic ; Hepatocellular carcinoma, somatic ; Mental retardation, autosomal dominant 19 ; Ovarian cancer, somatic ; Pilomatricoma, somatic&amp;UserType:NonSyndrRetard;SyndrRetard;</v>
      </c>
    </row>
    <row r="177" spans="1:2" x14ac:dyDescent="0.2">
      <c r="A177" s="5" t="s">
        <v>548</v>
      </c>
      <c r="B177" t="str">
        <f>'arf3'!AC177</f>
        <v>Gene:CTNND1&amp;HGNC:2515&amp;OMIM:601045&amp;UserInfo:No OMIM phenotype&amp;UserType:</v>
      </c>
    </row>
    <row r="178" spans="1:2" x14ac:dyDescent="0.2">
      <c r="A178" s="5" t="s">
        <v>550</v>
      </c>
      <c r="B178" t="str">
        <f>'arf3'!AC178</f>
        <v>Gene:CTSA&amp;HGNC:9251&amp;OMIM:613111&amp;UserInfo:Galactosialidosis&amp;UserType:SyndrRetard;Encephalo;Metabolism;</v>
      </c>
    </row>
    <row r="179" spans="1:2" x14ac:dyDescent="0.2">
      <c r="A179" s="5" t="s">
        <v>553</v>
      </c>
      <c r="B179" t="str">
        <f>'arf3'!AC179</f>
        <v>Gene:CTSD&amp;HGNC:2529&amp;OMIM:116840&amp;UserInfo:Ceroid lipofuscinosis, neuronal, 10&amp;UserType:SyndrRetard;Encephalo;Metabolism;</v>
      </c>
    </row>
    <row r="180" spans="1:2" x14ac:dyDescent="0.2">
      <c r="A180" s="5" t="s">
        <v>556</v>
      </c>
      <c r="B180" t="str">
        <f>'arf3'!AC180</f>
        <v>Gene:CTTNBP2&amp;HGNC:15679&amp;OMIM:609772&amp;UserInfo:No OMIM phenotype&amp;UserType:</v>
      </c>
    </row>
    <row r="181" spans="1:2" x14ac:dyDescent="0.2">
      <c r="A181" s="5" t="s">
        <v>558</v>
      </c>
      <c r="B181" t="str">
        <f>'arf3'!AC181</f>
        <v>Gene:CUL4B&amp;HGNC:2555&amp;OMIM:300304&amp;UserInfo:Mental retardation, X-linked, syndromic 15 (Cabezas type)&amp;UserType:NonSyndrRetard;SyndrRetard;</v>
      </c>
    </row>
    <row r="182" spans="1:2" x14ac:dyDescent="0.2">
      <c r="A182" s="5" t="s">
        <v>561</v>
      </c>
      <c r="B182" t="str">
        <f>'arf3'!AC182</f>
        <v>Gene:D2HGDH&amp;HGNC:28358&amp;OMIM:609186&amp;UserInfo:D-2-hydroxyglutaric aciduria&amp;UserType:Encephalo;Metabolism;Neuro;</v>
      </c>
    </row>
    <row r="183" spans="1:2" x14ac:dyDescent="0.2">
      <c r="A183" s="5" t="s">
        <v>564</v>
      </c>
      <c r="B183" t="str">
        <f>'arf3'!AC183</f>
        <v>Gene:DARS2&amp;HGNC:25538&amp;OMIM:610956&amp;UserInfo:Leukoencephalopathy with brain stem and spinal cord involvement and lactate elevation&amp;UserType:SyndrRetard;RetardPlusCerebAbnorm;Neuro;</v>
      </c>
    </row>
    <row r="184" spans="1:2" x14ac:dyDescent="0.2">
      <c r="A184" s="5" t="s">
        <v>567</v>
      </c>
      <c r="B184" t="str">
        <f>'arf3'!AC184</f>
        <v>Gene:DBT&amp;HGNC:2698&amp;OMIM:248610&amp;UserInfo:Maple syrup urine disease, type II&amp;UserType:Metabolism;</v>
      </c>
    </row>
    <row r="185" spans="1:2" x14ac:dyDescent="0.2">
      <c r="A185" s="5" t="s">
        <v>570</v>
      </c>
      <c r="B185" t="str">
        <f>'arf3'!AC185</f>
        <v>Gene:DCAF17&amp;HGNC:25784&amp;OMIM:612515&amp;UserInfo:Woodhouse-Sakati syndrome&amp;UserType:SyndrRetard;</v>
      </c>
    </row>
    <row r="186" spans="1:2" x14ac:dyDescent="0.2">
      <c r="A186" s="5" t="s">
        <v>573</v>
      </c>
      <c r="B186" t="str">
        <f>'arf3'!AC186</f>
        <v>Gene:DCPS&amp;HGNC:29812&amp;OMIM:610534&amp;UserInfo:Al-Raqad syndrome&amp;UserType:SyndrRetard;</v>
      </c>
    </row>
    <row r="187" spans="1:2" x14ac:dyDescent="0.2">
      <c r="A187" s="5" t="s">
        <v>576</v>
      </c>
      <c r="B187" t="str">
        <f>'arf3'!AC187</f>
        <v>Gene:DCX&amp;HGNC:2714&amp;OMIM:300121&amp;UserInfo:Lissencephaly, X-linked ; Subcortical laminal heteropia, X-linked&amp;UserType:SyndrRetard;RetardPlusCerebAbnorm;</v>
      </c>
    </row>
    <row r="188" spans="1:2" x14ac:dyDescent="0.2">
      <c r="A188" s="5" t="s">
        <v>579</v>
      </c>
      <c r="B188" t="str">
        <f>'arf3'!AC188</f>
        <v>Gene:DDHD2&amp;HGNC:29106&amp;OMIM:615003&amp;UserInfo:Spastic paraplegia 54, autosomal recessive&amp;UserType:SyndrRetard;RetardPlusCerebAbnorm;Neuro;</v>
      </c>
    </row>
    <row r="189" spans="1:2" x14ac:dyDescent="0.2">
      <c r="A189" s="5" t="s">
        <v>582</v>
      </c>
      <c r="B189" t="str">
        <f>'arf3'!AC189</f>
        <v>Gene:DDX11&amp;HGNC:2736&amp;OMIM:601150&amp;UserInfo:Warsaw breakage syndrome&amp;UserType:SyndrRetard;</v>
      </c>
    </row>
    <row r="190" spans="1:2" x14ac:dyDescent="0.2">
      <c r="A190" s="5" t="s">
        <v>585</v>
      </c>
      <c r="B190" t="str">
        <f>'arf3'!AC190</f>
        <v>Gene:DDX3X&amp;HGNC:2745&amp;OMIM:300160&amp;UserInfo:Mental retardation, X-linked 102&amp;UserType:NonSyndrRetard;SyndrRetard;</v>
      </c>
    </row>
    <row r="191" spans="1:2" x14ac:dyDescent="0.2">
      <c r="A191" s="5" t="s">
        <v>588</v>
      </c>
      <c r="B191" t="str">
        <f>'arf3'!AC191</f>
        <v>Gene:DEAF1&amp;HGNC:14677&amp;OMIM:602635&amp;UserInfo:Mental retardation, autosomal dominant 24&amp;UserType:NonSyndrRetard;SyndrRetard;Neuro;</v>
      </c>
    </row>
    <row r="192" spans="1:2" x14ac:dyDescent="0.2">
      <c r="A192" s="5" t="s">
        <v>591</v>
      </c>
      <c r="B192" t="str">
        <f>'arf3'!AC192</f>
        <v>Gene:DHCR24&amp;HGNC:2859&amp;OMIM:606418&amp;UserInfo:Desmosterolosis&amp;UserType:NonSyndrRetard;SyndrRetard;Metabolism;</v>
      </c>
    </row>
    <row r="193" spans="1:2" x14ac:dyDescent="0.2">
      <c r="A193" s="5" t="s">
        <v>594</v>
      </c>
      <c r="B193" t="str">
        <f>'arf3'!AC193</f>
        <v>Gene:DHCR7&amp;HGNC:2860&amp;OMIM:602858&amp;UserInfo:Smith-Lemli-Opitz syndrome&amp;UserType:NonSyndrRetard;SyndrRetard;</v>
      </c>
    </row>
    <row r="194" spans="1:2" x14ac:dyDescent="0.2">
      <c r="A194" s="5" t="s">
        <v>597</v>
      </c>
      <c r="B194" t="str">
        <f>'arf3'!AC194</f>
        <v>Gene:DHFR&amp;HGNC:2861&amp;OMIM:126060&amp;UserInfo:Megaloblastic anemia due to dihydrofolate reductase deficiency&amp;UserType:SyndrRetard;Encephalo;Metabolism;</v>
      </c>
    </row>
    <row r="195" spans="1:2" x14ac:dyDescent="0.2">
      <c r="A195" s="5" t="s">
        <v>600</v>
      </c>
      <c r="B195" t="str">
        <f>'arf3'!AC195</f>
        <v>Gene:DIAPH1&amp;HGNC:2876&amp;OMIM:602121&amp;UserInfo:Deafness, autosomal dominant 1 ; Seizures, cortical blindness, microcephaly syndrome&amp;UserType:SyndrRetard;Encephalo;NonRetardButSyndr;</v>
      </c>
    </row>
    <row r="196" spans="1:2" x14ac:dyDescent="0.2">
      <c r="A196" s="5" t="s">
        <v>603</v>
      </c>
      <c r="B196" t="str">
        <f>'arf3'!AC196</f>
        <v>Gene:DIP2B&amp;HGNC:29284&amp;OMIM:611379&amp;UserInfo:Mental retardation, FRA12A type&amp;UserType:</v>
      </c>
    </row>
    <row r="197" spans="1:2" x14ac:dyDescent="0.2">
      <c r="A197" s="5" t="s">
        <v>606</v>
      </c>
      <c r="B197" t="str">
        <f>'arf3'!AC197</f>
        <v>Gene:DKC1&amp;HGNC:2890&amp;OMIM:300126&amp;UserInfo:Dyskeratosis congenita, X-linked&amp;UserType:SyndrRetard;NonRetardButSyndr;</v>
      </c>
    </row>
    <row r="198" spans="1:2" x14ac:dyDescent="0.2">
      <c r="A198" s="5" t="s">
        <v>609</v>
      </c>
      <c r="B198" t="str">
        <f>'arf3'!AC198</f>
        <v>Gene:DLD&amp;HGNC:2898&amp;OMIM:238331&amp;UserInfo:Dihydrolipoamide dehydrogenase deficiency&amp;UserType:NonSyndrRetard;SyndrRetard;Encephalo;Metabolism;</v>
      </c>
    </row>
    <row r="199" spans="1:2" x14ac:dyDescent="0.2">
      <c r="A199" s="5" t="s">
        <v>612</v>
      </c>
      <c r="B199" t="str">
        <f>'arf3'!AC199</f>
        <v>Gene:DLG3&amp;HGNC:2902&amp;OMIM:300189&amp;UserInfo:Mental retardation, X-linked 90&amp;UserType:NonSyndrRetard;SyndrRetard;</v>
      </c>
    </row>
    <row r="200" spans="1:2" x14ac:dyDescent="0.2">
      <c r="A200" s="5" t="s">
        <v>615</v>
      </c>
      <c r="B200" t="str">
        <f>'arf3'!AC200</f>
        <v>Gene:DLG4&amp;HGNC:2903&amp;OMIM:602887&amp;UserInfo:No OMIM phenotype&amp;UserType:</v>
      </c>
    </row>
    <row r="201" spans="1:2" x14ac:dyDescent="0.2">
      <c r="A201" s="5" t="s">
        <v>617</v>
      </c>
      <c r="B201" t="str">
        <f>'arf3'!AC201</f>
        <v>Gene:DMD&amp;HGNC:2928&amp;OMIM:300377&amp;UserInfo:Becker muscular dystrophy ; Cardiomyopathy, dilated, 3B ; Duchenne muscular dystrophy&amp;UserType:SyndrRetard;Cardiopathy;</v>
      </c>
    </row>
    <row r="202" spans="1:2" x14ac:dyDescent="0.2">
      <c r="A202" s="5" t="s">
        <v>620</v>
      </c>
      <c r="B202" t="str">
        <f>'arf3'!AC202</f>
        <v>Gene:DNAJC19&amp;HGNC:30528&amp;OMIM:608977&amp;UserInfo:3-methylglutaconic aciduria, type V&amp;UserType:SyndrRetard;Metabolism;</v>
      </c>
    </row>
    <row r="203" spans="1:2" x14ac:dyDescent="0.2">
      <c r="A203" s="5" t="s">
        <v>623</v>
      </c>
      <c r="B203" t="str">
        <f>'arf3'!AC203</f>
        <v>Gene:DNM1&amp;HGNC:2972&amp;OMIM:602377&amp;UserInfo:Epileptic encephalopathy, early infantile, 31&amp;UserType:Encephalo;</v>
      </c>
    </row>
    <row r="204" spans="1:2" x14ac:dyDescent="0.2">
      <c r="A204" s="5" t="s">
        <v>626</v>
      </c>
      <c r="B204" t="str">
        <f>'arf3'!AC204</f>
        <v>Gene:DNMT3A&amp;HGNC:2978&amp;OMIM:602769&amp;UserInfo:Tatton-Brown-Rahman syndrome&amp;UserType:SyndrRetard;</v>
      </c>
    </row>
    <row r="205" spans="1:2" x14ac:dyDescent="0.2">
      <c r="A205" s="5" t="s">
        <v>629</v>
      </c>
      <c r="B205" t="str">
        <f>'arf3'!AC205</f>
        <v>Gene:DNMT3B&amp;HGNC:2979&amp;OMIM:602900&amp;UserInfo:Immunodeficiency-centromeric instability-facial anomalies syndrome 1&amp;UserType:SyndrRetard;</v>
      </c>
    </row>
    <row r="206" spans="1:2" x14ac:dyDescent="0.2">
      <c r="A206" s="5" t="s">
        <v>632</v>
      </c>
      <c r="B206" t="str">
        <f>'arf3'!AC206</f>
        <v>Gene:DPAGT1&amp;HGNC:2995&amp;OMIM:191350&amp;UserInfo:Congenital disorder of glycosylation, type Ij ; Myasthenic syndrome, congenital, 13, with tubular aggregates&amp;UserType:SyndrRetard;Encephalo;Metabolism;</v>
      </c>
    </row>
    <row r="207" spans="1:2" x14ac:dyDescent="0.2">
      <c r="A207" s="5" t="s">
        <v>635</v>
      </c>
      <c r="B207" t="str">
        <f>'arf3'!AC207</f>
        <v>Gene:DPH1&amp;HGNC:3003&amp;OMIM:603527&amp;UserInfo:Developmental delay with short stature, dysmorphic features, and sparse hair&amp;UserType:SyndrRetard;</v>
      </c>
    </row>
    <row r="208" spans="1:2" x14ac:dyDescent="0.2">
      <c r="A208" s="5" t="s">
        <v>638</v>
      </c>
      <c r="B208" t="str">
        <f>'arf3'!AC208</f>
        <v>Gene:DPM1&amp;HGNC:3005&amp;OMIM:603503&amp;UserInfo:Congenital disorder of glycosylation, type Ie&amp;UserType:SyndrRetard;Encephalo;Metabolism;</v>
      </c>
    </row>
    <row r="209" spans="1:2" x14ac:dyDescent="0.2">
      <c r="A209" s="5" t="s">
        <v>641</v>
      </c>
      <c r="B209" t="str">
        <f>'arf3'!AC209</f>
        <v>Gene:DPP6&amp;HGNC:3010&amp;OMIM:126141&amp;UserInfo:Mental retardation, autosomal dominant 33 ; Ventricular fibrillation, paroxysmal familial, 2&amp;UserType:NonSyndrRetard;NonRetardButSyndr;</v>
      </c>
    </row>
    <row r="210" spans="1:2" x14ac:dyDescent="0.2">
      <c r="A210" s="5" t="s">
        <v>644</v>
      </c>
      <c r="B210" t="str">
        <f>'arf3'!AC210</f>
        <v>Gene:DST&amp;HGNC:1090&amp;OMIM:113810&amp;UserInfo:?Neuropathy, hereditary sensory and autonomic, type VI ; Epidermolysis bullosa simplex, autosomal recessive 2&amp;UserType:SyndrRetard;</v>
      </c>
    </row>
    <row r="211" spans="1:2" x14ac:dyDescent="0.2">
      <c r="A211" s="5" t="s">
        <v>647</v>
      </c>
      <c r="B211" t="str">
        <f>'arf3'!AC211</f>
        <v>Gene:DYNC1H1&amp;HGNC:2961&amp;OMIM:600112&amp;UserInfo:Charcot-Marie-Tooth disease, axonal, type 20 ; Mental retardation, autosomal dominant 13 ; Spinal muscular atrophy, lower extremity-predominant 1, AD&amp;UserType:SyndrRetard;RetardPlusCerebAbnorm;Neuro;</v>
      </c>
    </row>
    <row r="212" spans="1:2" x14ac:dyDescent="0.2">
      <c r="A212" s="5" t="s">
        <v>650</v>
      </c>
      <c r="B212" t="str">
        <f>'arf3'!AC212</f>
        <v>Gene:DYRK1A&amp;HGNC:3091&amp;OMIM:600855&amp;UserInfo:Mental retardation, autosomal dominant 7&amp;UserType:NonSyndrRetard;SyndrRetard;</v>
      </c>
    </row>
    <row r="213" spans="1:2" x14ac:dyDescent="0.2">
      <c r="A213" s="5" t="s">
        <v>653</v>
      </c>
      <c r="B213" t="str">
        <f>'arf3'!AC213</f>
        <v>Gene:EBP&amp;HGNC:3133&amp;OMIM:300205&amp;UserInfo:Chondrodysplasia punctata, X-linked dominant ; MEND syndrome&amp;UserType:SyndrRetard;NonRetardButSyndr;</v>
      </c>
    </row>
    <row r="214" spans="1:2" x14ac:dyDescent="0.2">
      <c r="A214" s="5" t="s">
        <v>656</v>
      </c>
      <c r="B214" t="str">
        <f>'arf3'!AC214</f>
        <v>Gene:EDC3&amp;HGNC:26114&amp;OMIM:609842&amp;UserInfo:?Mental retardation, autosomal recessive 50&amp;UserType:SyndrRetard;</v>
      </c>
    </row>
    <row r="215" spans="1:2" x14ac:dyDescent="0.2">
      <c r="A215" s="5" t="s">
        <v>659</v>
      </c>
      <c r="B215" t="str">
        <f>'arf3'!AC215</f>
        <v>Gene:EEF1A2&amp;HGNC:3192&amp;OMIM:602959&amp;UserInfo:Epileptic encephalopathy, early infantile, 33 ; Mental retardation, autosomal dominant 38&amp;UserType:SyndrRetard;Encephalo;</v>
      </c>
    </row>
    <row r="216" spans="1:2" x14ac:dyDescent="0.2">
      <c r="A216" s="5" t="s">
        <v>662</v>
      </c>
      <c r="B216" t="str">
        <f>'arf3'!AC216</f>
        <v>Gene:EFTUD2&amp;HGNC:30858&amp;OMIM:603892&amp;UserInfo:Mandibulofacial dysostosis, Guion-Almeida type&amp;UserType:NonSyndrRetard;SyndrRetard;</v>
      </c>
    </row>
    <row r="217" spans="1:2" x14ac:dyDescent="0.2">
      <c r="A217" s="5" t="s">
        <v>665</v>
      </c>
      <c r="B217" t="str">
        <f>'arf3'!AC217</f>
        <v>Gene:EHMT1&amp;HGNC:24650&amp;OMIM:607001&amp;UserInfo:Kleefstra syndrome&amp;UserType:SyndrRetard;</v>
      </c>
    </row>
    <row r="218" spans="1:2" x14ac:dyDescent="0.2">
      <c r="A218" s="5" t="s">
        <v>668</v>
      </c>
      <c r="B218" t="str">
        <f>'arf3'!AC218</f>
        <v>Gene:EIF2AK3&amp;HGNC:3255&amp;OMIM:604032&amp;UserInfo:Wolcott-Rallison syndrome&amp;UserType:SyndrRetard;NonRetardButSyndr;</v>
      </c>
    </row>
    <row r="219" spans="1:2" x14ac:dyDescent="0.2">
      <c r="A219" s="5" t="s">
        <v>671</v>
      </c>
      <c r="B219" t="str">
        <f>'arf3'!AC219</f>
        <v>Gene:EIF4G1&amp;HGNC:3296&amp;OMIM:600495&amp;UserInfo:Parkinson disease 18&amp;UserType:</v>
      </c>
    </row>
    <row r="220" spans="1:2" x14ac:dyDescent="0.2">
      <c r="A220" s="5" t="s">
        <v>674</v>
      </c>
      <c r="B220" t="str">
        <f>'arf3'!AC220</f>
        <v>Gene:ELOVL4&amp;HGNC:14415&amp;OMIM:605512&amp;UserInfo:?Spinocerebellar ataxia 34 ; Ichthyosis, spastic quadriplegia, and mental retardation ; Stargardt disease 3&amp;UserType:Unexpected;SyndrRetard;NonRetardButSyndr;</v>
      </c>
    </row>
    <row r="221" spans="1:2" x14ac:dyDescent="0.2">
      <c r="A221" s="5" t="s">
        <v>677</v>
      </c>
      <c r="B221" t="str">
        <f>'arf3'!AC221</f>
        <v>Gene:EMX2&amp;HGNC:3341&amp;OMIM:600035&amp;UserInfo:Schizencephaly&amp;UserType:SyndrRetard;RetardPlusCerebAbnorm;</v>
      </c>
    </row>
    <row r="222" spans="1:2" x14ac:dyDescent="0.2">
      <c r="A222" s="5" t="s">
        <v>680</v>
      </c>
      <c r="B222" t="str">
        <f>'arf3'!AC222</f>
        <v>Gene:EP300&amp;HGNC:3373&amp;OMIM:602700&amp;UserInfo:Colorectal cancer, somatic ; Rubinstein-Taybi syndrome 2&amp;UserType:NonSyndrRetard;SyndrRetard;</v>
      </c>
    </row>
    <row r="223" spans="1:2" x14ac:dyDescent="0.2">
      <c r="A223" s="5" t="s">
        <v>683</v>
      </c>
      <c r="B223" t="str">
        <f>'arf3'!AC223</f>
        <v>Gene:EPB41L1&amp;HGNC:3378&amp;OMIM:602879&amp;UserInfo:?Mental retardation, autosomal dominant 11&amp;UserType:NonSyndrRetard;</v>
      </c>
    </row>
    <row r="224" spans="1:2" x14ac:dyDescent="0.2">
      <c r="A224" s="12" t="s">
        <v>686</v>
      </c>
      <c r="B224" t="str">
        <f>'arf3'!AC224</f>
        <v>Gene:EPG5&amp;HGNC:29331&amp;OMIM:615068&amp;UserInfo:Vici syndrome&amp;UserType:SyndrRetard;RetardPlusCerebAbnorm;Cardiopathy;</v>
      </c>
    </row>
    <row r="225" spans="1:2" x14ac:dyDescent="0.2">
      <c r="A225" s="5" t="s">
        <v>689</v>
      </c>
      <c r="B225" t="str">
        <f>'arf3'!AC225</f>
        <v>Gene:ERCC2&amp;HGNC:3434&amp;OMIM:126340&amp;UserInfo:Cerebrooculofacioskeletal syndrome 2 ; Trichothiodystrophy 1, photosensitive ; Xeroderma pigmentosum, group D&amp;UserType:SyndrRetard;</v>
      </c>
    </row>
    <row r="226" spans="1:2" x14ac:dyDescent="0.2">
      <c r="A226" s="5" t="s">
        <v>692</v>
      </c>
      <c r="B226" t="str">
        <f>'arf3'!AC226</f>
        <v>Gene:ERCC3&amp;HGNC:3435&amp;OMIM:133510&amp;UserInfo:Trichothiodystrophy 2, photosensitive ; Xeroderma pigmentosum, group B&amp;UserType:SyndrRetard;</v>
      </c>
    </row>
    <row r="227" spans="1:2" x14ac:dyDescent="0.2">
      <c r="A227" s="5" t="s">
        <v>695</v>
      </c>
      <c r="B227" t="str">
        <f>'arf3'!AC227</f>
        <v>Gene:ERCC5&amp;HGNC:3437&amp;OMIM:133530&amp;UserInfo:Cerebrooculofacioskeletal syndrome 3 ; Xeroderma pigmentosum, group G ; Xeroderma pigmentosum, group G/Cockayne syndrome&amp;UserType:SyndrRetard;</v>
      </c>
    </row>
    <row r="228" spans="1:2" x14ac:dyDescent="0.2">
      <c r="A228" s="5" t="s">
        <v>698</v>
      </c>
      <c r="B228" t="str">
        <f>'arf3'!AC228</f>
        <v>Gene:ERCC6&amp;HGNC:3438&amp;OMIM:609413&amp;UserInfo:Cerebrooculofacioskeletal syndrome 1 ; Cockayne syndrome, type B ; De Sanctis-Cacchione syndrome ; Premature ovarian failure 11 ; UV-sensitive syndrome 1 ; Lung cancer, susceptibility to ; Macular degeneration, age-related, susceptibility to 5&amp;UserType:SyndrRetard;</v>
      </c>
    </row>
    <row r="229" spans="1:2" x14ac:dyDescent="0.2">
      <c r="A229" s="5" t="s">
        <v>701</v>
      </c>
      <c r="B229" t="str">
        <f>'arf3'!AC229</f>
        <v>Gene:ERCC8&amp;HGNC:3439&amp;OMIM:609412&amp;UserInfo:Cockayne syndrome, type A ; UV-sensitive syndrome 2&amp;UserType:SyndrRetard;</v>
      </c>
    </row>
    <row r="230" spans="1:2" x14ac:dyDescent="0.2">
      <c r="A230" s="5" t="s">
        <v>704</v>
      </c>
      <c r="B230" t="str">
        <f>'arf3'!AC230</f>
        <v>Gene:ERLIN2&amp;HGNC:1356&amp;OMIM:611605&amp;UserInfo:Spastic paraplegia 18, autosomal recessive&amp;UserType:SyndrRetard;Neuro;</v>
      </c>
    </row>
    <row r="231" spans="1:2" x14ac:dyDescent="0.2">
      <c r="A231" s="5" t="s">
        <v>707</v>
      </c>
      <c r="B231" t="str">
        <f>'arf3'!AC231</f>
        <v>Gene:ESCO2&amp;HGNC:27230&amp;OMIM:609353&amp;UserInfo:Roberts syndrome ; SC phocomelia syndrome&amp;UserType:SyndrRetard;</v>
      </c>
    </row>
    <row r="232" spans="1:2" x14ac:dyDescent="0.2">
      <c r="A232" s="5" t="s">
        <v>710</v>
      </c>
      <c r="B232" t="str">
        <f>'arf3'!AC232</f>
        <v>Gene:ETFB&amp;HGNC:3482&amp;OMIM:130410&amp;UserInfo:Glutaric acidemia IIB&amp;UserType:Metabolism;</v>
      </c>
    </row>
    <row r="233" spans="1:2" x14ac:dyDescent="0.2">
      <c r="A233" s="5" t="s">
        <v>713</v>
      </c>
      <c r="B233" t="str">
        <f>'arf3'!AC233</f>
        <v>Gene:ETHE1&amp;HGNC:23287&amp;OMIM:608451&amp;UserInfo:Ethylmalonic encephalopathy&amp;UserType:SyndrRetard;Encephalo;Metabolism;</v>
      </c>
    </row>
    <row r="234" spans="1:2" x14ac:dyDescent="0.2">
      <c r="A234" s="5" t="s">
        <v>716</v>
      </c>
      <c r="B234" t="str">
        <f>'arf3'!AC234</f>
        <v>Gene:EXOSC3&amp;HGNC:17944&amp;OMIM:606489&amp;UserInfo:Pontocerebellar hypoplasia, type 1B&amp;UserType:SyndrRetard;RetardPlusCerebAbnorm;</v>
      </c>
    </row>
    <row r="235" spans="1:2" x14ac:dyDescent="0.2">
      <c r="A235" s="5" t="s">
        <v>719</v>
      </c>
      <c r="B235" t="str">
        <f>'arf3'!AC235</f>
        <v>Gene:EZH2&amp;HGNC:3527&amp;OMIM:601573&amp;UserInfo:Weaver syndrome&amp;UserType:SyndrRetard;</v>
      </c>
    </row>
    <row r="236" spans="1:2" x14ac:dyDescent="0.2">
      <c r="A236" s="5" t="s">
        <v>722</v>
      </c>
      <c r="B236" t="str">
        <f>'arf3'!AC236</f>
        <v>Gene:FAM126A&amp;HGNC:24587&amp;OMIM:610531&amp;UserInfo:Leukodystrophy, hypomyelinating, 5&amp;UserType:SyndrRetard;Neuro;</v>
      </c>
    </row>
    <row r="237" spans="1:2" x14ac:dyDescent="0.2">
      <c r="A237" s="12" t="s">
        <v>725</v>
      </c>
      <c r="B237" t="str">
        <f>'arf3'!AC237</f>
        <v>Gene:FANCA&amp;HGNC:3582&amp;OMIM:607139&amp;UserInfo:Fanconi anemia, complementation group A&amp;UserType:NonSyndrRetard;SyndrRetard;</v>
      </c>
    </row>
    <row r="238" spans="1:2" x14ac:dyDescent="0.2">
      <c r="A238" s="12" t="s">
        <v>728</v>
      </c>
      <c r="B238" t="str">
        <f>'arf3'!AC238</f>
        <v>Gene:FAT4&amp;HGNC:23109&amp;OMIM:612411&amp;UserInfo:Hennekam lymphangiectasia-lymphedema syndrome 2 ; Van Maldergem syndrome 2&amp;UserType:RetardPlusCerebAbnorm;</v>
      </c>
    </row>
    <row r="239" spans="1:2" x14ac:dyDescent="0.2">
      <c r="A239" s="5" t="s">
        <v>731</v>
      </c>
      <c r="B239" t="str">
        <f>'arf3'!AC239</f>
        <v>Gene:FBXO31&amp;HGNC:16510&amp;OMIM:609102&amp;UserInfo:?Mental retardation, autosomal recessive 45&amp;UserType:SyndrRetard;</v>
      </c>
    </row>
    <row r="240" spans="1:2" x14ac:dyDescent="0.2">
      <c r="A240" s="5" t="s">
        <v>734</v>
      </c>
      <c r="B240" t="str">
        <f>'arf3'!AC240</f>
        <v>Gene:FGD1&amp;HGNC:3663&amp;OMIM:300546&amp;UserInfo:Aarskog-Scott syndrome ; Mental retardation, X-linked syndromic 16&amp;UserType:SyndrRetard;NonRetardButSyndr;</v>
      </c>
    </row>
    <row r="241" spans="1:2" x14ac:dyDescent="0.2">
      <c r="A241" s="5" t="s">
        <v>737</v>
      </c>
      <c r="B241" t="str">
        <f>'arf3'!AC241</f>
        <v>Gene:FGFR1&amp;HGNC:3688&amp;OMIM:136350&amp;UserInfo:Encephalocraniocutaneous lipomatosis ; Hartsfield syndrome ; Hypogonadotropic hypogonadism 2 with or without anosmia ; Jackson-Weiss syndrome ; Osteoglophonic dysplasia ; Pfeiffer syndrome ; Trigonocephaly 1&amp;UserType:SyndrRetard;NonRetardButSyndr;</v>
      </c>
    </row>
    <row r="242" spans="1:2" x14ac:dyDescent="0.2">
      <c r="A242" s="5" t="s">
        <v>740</v>
      </c>
      <c r="B242" t="str">
        <f>'arf3'!AC242</f>
        <v>Gene:FGFR2&amp;HGNC:3689&amp;OMIM:176943&amp;UserInfo:Antley-Bixler syndrome without genital anomalies or disordered steroidogenesis ; Apert syndrome ; Beare-Stevenson cutis gyrata syndrome ; Bent bone dysplasia syndrome ; Craniofacial-skeletal-dermatologic dysplasia ; Craniosynostosis, nonspecific ; Crouzon syndrome ; Gastric cancer, somatic ; Jackson-Weiss syndrome ; LADD syndrome ; Pfeiffer syndrome ; Saethre-Chotzen syndrome ; Scaphocephaly and Axenfeld-Rieger anomaly ; Scaphocephaly, maxillary retrusion, and mental retardation&amp;UserType:SyndrRetard;NonRetardButSyndr;</v>
      </c>
    </row>
    <row r="243" spans="1:2" x14ac:dyDescent="0.2">
      <c r="A243" s="5" t="s">
        <v>743</v>
      </c>
      <c r="B243" t="str">
        <f>'arf3'!AC243</f>
        <v>Gene:FGFR3&amp;HGNC:3690&amp;OMIM:134934&amp;UserInfo:Achondroplasia ; Bladder cancer, somatic ; CATSHL syndrome ; Cervical cancer, somatic ; Colorectal cancer, somatic ; Crouzon syndrome with acanthosis nigricans ; Hypochondroplasia ; LADD syndrome ; Muenke syndrome ; Nevus, epidermal, somatic ; SADDAN ; Spermatocytic seminoma, somatic ; Thanatophoric dysplasia, type I ; Thanatophoric dysplasia, type II&amp;UserType:SyndrRetard;NonRetardButSyndr;</v>
      </c>
    </row>
    <row r="244" spans="1:2" x14ac:dyDescent="0.2">
      <c r="A244" s="5" t="s">
        <v>746</v>
      </c>
      <c r="B244" t="str">
        <f>'arf3'!AC244</f>
        <v>Gene:FH&amp;HGNC:3700&amp;OMIM:136850&amp;UserInfo:Fumarase deficiency ; Leiomyomatosis and renal cell cancer&amp;UserType:Encephalo;Metabolism;NonRetardButSyndr;</v>
      </c>
    </row>
    <row r="245" spans="1:2" x14ac:dyDescent="0.2">
      <c r="A245" s="5" t="s">
        <v>749</v>
      </c>
      <c r="B245" t="str">
        <f>'arf3'!AC245</f>
        <v>Gene:FIGN&amp;HGNC:13285&amp;OMIM:605295&amp;UserInfo:No OMIM phenotype&amp;UserType:</v>
      </c>
    </row>
    <row r="246" spans="1:2" x14ac:dyDescent="0.2">
      <c r="A246" s="5" t="s">
        <v>751</v>
      </c>
      <c r="B246" t="str">
        <f>'arf3'!AC246</f>
        <v>Gene:FKRP&amp;HGNC:17997&amp;OMIM:606596&amp;UserInfo:Muscular dystrophy-dystroglycanopathy (congenital with brain and eye anomalies), type A, 5 ; Muscular dystrophy-dystroglycanopathy (congenital with or without mental retardation), type B, 5 ; Muscular dystrophy-dystroglycanopathy (limb-girdle), type C, 5&amp;UserType:SyndrRetard;RetardPlusCerebAbnorm;Neuro;</v>
      </c>
    </row>
    <row r="247" spans="1:2" x14ac:dyDescent="0.2">
      <c r="A247" s="5" t="s">
        <v>754</v>
      </c>
      <c r="B247" t="str">
        <f>'arf3'!AC247</f>
        <v>Gene:FKTN&amp;HGNC:3622&amp;OMIM:607440&amp;UserInfo:Cardiomyopathy, dilated, 1X ; Muscular dystrophy-dystroglycanopathy (congenital with brain and eye anomalies), type A, 4 ; Muscular dystrophy-dystroglycanopathy (congenital without mental retardation), type B, 4 ; Muscular dystrophy-dystroglycanopathy (limb-girdle), type C, 4&amp;UserType:SyndrRetard;RetardPlusCerebAbnorm;Cardiopathy;Neuro;</v>
      </c>
    </row>
    <row r="248" spans="1:2" x14ac:dyDescent="0.2">
      <c r="A248" s="5" t="s">
        <v>757</v>
      </c>
      <c r="B248" t="str">
        <f>'arf3'!AC248</f>
        <v>Gene:FLNA&amp;HGNC:3754&amp;OMIM:300017&amp;UserInfo:Cardiac valvular dysplasia, X-linked ; Congenital short bowel syndrome ; FG syndrome 2 ; Frontometaphyseal dysplasia ; Heterotopia, periventricular ; Heterotopia, periventricular, ED variant ; Intestinal pseudoobstruction, neuronal ; Melnick-Needles syndrome ; Otopalatodigital syndrome, type I ; Otopalatodigital syndrome, type II ; Terminal osseous dysplasia&amp;UserType:SyndrRetard;NonRetardButSyndr;Cardiopathy;</v>
      </c>
    </row>
    <row r="249" spans="1:2" x14ac:dyDescent="0.2">
      <c r="A249" s="5" t="s">
        <v>760</v>
      </c>
      <c r="B249" t="str">
        <f>'arf3'!AC249</f>
        <v>Gene:FLVCR1&amp;HGNC:24682&amp;OMIM:609144&amp;UserInfo:Ataxia, posterior column, with retinitis pigmentosa&amp;UserType:NonRetardButSyndr;Neuro;</v>
      </c>
    </row>
    <row r="250" spans="1:2" x14ac:dyDescent="0.2">
      <c r="A250" s="5" t="s">
        <v>763</v>
      </c>
      <c r="B250" t="str">
        <f>'arf3'!AC250</f>
        <v>Gene:FMN2&amp;HGNC:14074&amp;OMIM:606373&amp;UserInfo:Mental retardation, autosomal recessive 47&amp;UserType:NonSyndrRetard;</v>
      </c>
    </row>
    <row r="251" spans="1:2" x14ac:dyDescent="0.2">
      <c r="A251" s="5" t="s">
        <v>766</v>
      </c>
      <c r="B251" t="str">
        <f>'arf3'!AC251</f>
        <v>Gene:FMR1&amp;HGNC:3775&amp;OMIM:309550&amp;UserInfo:Fragile X syndrome ; Fragile X tremor/ataxia syndrome ; Premature ovarian failure 1&amp;UserType:NonSyndrRetard;SyndrRetard;</v>
      </c>
    </row>
    <row r="252" spans="1:2" x14ac:dyDescent="0.2">
      <c r="A252" s="5" t="s">
        <v>769</v>
      </c>
      <c r="B252" t="str">
        <f>'arf3'!AC252</f>
        <v>Gene:FOXG1&amp;HGNC:3811&amp;OMIM:164874&amp;UserInfo:Rett syndrome, congenital variant&amp;UserType:SyndrRetard;Encephalo;</v>
      </c>
    </row>
    <row r="253" spans="1:2" x14ac:dyDescent="0.2">
      <c r="A253" s="5" t="s">
        <v>772</v>
      </c>
      <c r="B253" t="str">
        <f>'arf3'!AC253</f>
        <v>Gene:FOXP1&amp;HGNC:3823&amp;OMIM:605515&amp;UserInfo:Mental retardation with language impairment and with or without autistic features&amp;UserType:NonSyndrRetard;SyndrRetard;</v>
      </c>
    </row>
    <row r="254" spans="1:2" x14ac:dyDescent="0.2">
      <c r="A254" s="5" t="s">
        <v>775</v>
      </c>
      <c r="B254" t="str">
        <f>'arf3'!AC254</f>
        <v>Gene:FOXP2&amp;HGNC:13875&amp;OMIM:605317&amp;UserInfo:Speech-language disorder-1&amp;UserType:NonSyndrRetard;SyndrRetard;</v>
      </c>
    </row>
    <row r="255" spans="1:2" x14ac:dyDescent="0.2">
      <c r="A255" s="5" t="s">
        <v>778</v>
      </c>
      <c r="B255" t="str">
        <f>'arf3'!AC255</f>
        <v>Gene:FRAS1&amp;HGNC:19185&amp;OMIM:607830&amp;UserInfo:Fraser syndrome&amp;UserType:SyndrRetard;</v>
      </c>
    </row>
    <row r="256" spans="1:2" x14ac:dyDescent="0.2">
      <c r="A256" s="12" t="s">
        <v>781</v>
      </c>
      <c r="B256" t="str">
        <f>'arf3'!AC256</f>
        <v>Gene:FREM2&amp;HGNC:25396&amp;OMIM:608945&amp;UserInfo:Fraser syndrome&amp;UserType:SyndrRetard;</v>
      </c>
    </row>
    <row r="257" spans="1:2" x14ac:dyDescent="0.2">
      <c r="A257" s="12" t="s">
        <v>783</v>
      </c>
      <c r="B257" t="str">
        <f>'arf3'!AC257</f>
        <v>Gene:FRMD7&amp;HGNC:8079&amp;OMIM:300628&amp;UserInfo:Nystagmus 1, congenital, X-linked ; Nystagmus, infantile periodic alternating, X-linked&amp;UserType:NonRetardButSyndr;</v>
      </c>
    </row>
    <row r="258" spans="1:2" x14ac:dyDescent="0.2">
      <c r="A258" s="5" t="s">
        <v>786</v>
      </c>
      <c r="B258" t="str">
        <f>'arf3'!AC258</f>
        <v>Gene:FTO&amp;HGNC:24678&amp;OMIM:610966&amp;UserInfo:Growth retardation, developmental delay, facial dysmorphism ; Obesity, susceptibility to, BMIQ14&amp;UserType:SyndrRetard;RetardPlusCerebAbnorm;NonRetardButSyndr;</v>
      </c>
    </row>
    <row r="259" spans="1:2" x14ac:dyDescent="0.2">
      <c r="A259" s="5" t="s">
        <v>789</v>
      </c>
      <c r="B259" t="str">
        <f>'arf3'!AC259</f>
        <v>Gene:FTSJ1&amp;HGNC:13254&amp;OMIM:300499&amp;UserInfo:Mental retardation, X-linked 9&amp;UserType:</v>
      </c>
    </row>
    <row r="260" spans="1:2" x14ac:dyDescent="0.2">
      <c r="A260" s="5" t="s">
        <v>792</v>
      </c>
      <c r="B260" t="str">
        <f>'arf3'!AC260</f>
        <v>Gene:FUCA1&amp;HGNC:4006&amp;OMIM:612280&amp;UserInfo:Fucosidosis&amp;UserType:SyndrRetard;Metabolism;</v>
      </c>
    </row>
    <row r="261" spans="1:2" x14ac:dyDescent="0.2">
      <c r="A261" s="5" t="s">
        <v>795</v>
      </c>
      <c r="B261" t="str">
        <f>'arf3'!AC261</f>
        <v>Gene:GABRA1&amp;HGNC:4075&amp;OMIM:137160&amp;UserInfo:Epileptic encephalopathy, early infantile, 19 ; Epilepsy, childhood absence, susceptibility to, 4 ; Epilepsy, juvenile myoclonic, susceptibility to, 5&amp;UserType:SyndrRetard;Encephalo;Neuro;</v>
      </c>
    </row>
    <row r="262" spans="1:2" x14ac:dyDescent="0.2">
      <c r="A262" s="12" t="s">
        <v>798</v>
      </c>
      <c r="B262" t="str">
        <f>'arf3'!AC262</f>
        <v>Gene:GABRB3&amp;HGNC:4083&amp;OMIM:137192&amp;UserInfo:Epilepsy, childhood absence, susceptibility to, 5&amp;UserType:SyndrRetard;Encephalo;</v>
      </c>
    </row>
    <row r="263" spans="1:2" x14ac:dyDescent="0.2">
      <c r="A263" s="5" t="s">
        <v>801</v>
      </c>
      <c r="B263" t="str">
        <f>'arf3'!AC263</f>
        <v>Gene:GAD1&amp;HGNC:4092&amp;OMIM:605363&amp;UserInfo:?Cerebral palsy, spastic quadriplegic, 1&amp;UserType:</v>
      </c>
    </row>
    <row r="264" spans="1:2" x14ac:dyDescent="0.2">
      <c r="A264" s="5" t="s">
        <v>804</v>
      </c>
      <c r="B264" t="str">
        <f>'arf3'!AC264</f>
        <v>Gene:GALE&amp;HGNC:4116&amp;OMIM:606953&amp;UserInfo:Galactose epimerase deficiency&amp;UserType:Metabolism;</v>
      </c>
    </row>
    <row r="265" spans="1:2" x14ac:dyDescent="0.2">
      <c r="A265" s="5" t="s">
        <v>807</v>
      </c>
      <c r="B265" t="str">
        <f>'arf3'!AC265</f>
        <v>Gene:GALT&amp;HGNC:4135&amp;OMIM:606999&amp;UserInfo:Galactosemia&amp;UserType:Metabolism;</v>
      </c>
    </row>
    <row r="266" spans="1:2" x14ac:dyDescent="0.2">
      <c r="A266" s="5" t="s">
        <v>810</v>
      </c>
      <c r="B266" t="str">
        <f>'arf3'!AC266</f>
        <v>Gene:GAMT&amp;HGNC:4136&amp;OMIM:601240&amp;UserInfo:Cerebral creatine deficiency syndrome 2&amp;UserType:NonSyndrRetard;Encephalo;Metabolism;</v>
      </c>
    </row>
    <row r="267" spans="1:2" x14ac:dyDescent="0.2">
      <c r="A267" s="5" t="s">
        <v>813</v>
      </c>
      <c r="B267" t="str">
        <f>'arf3'!AC267</f>
        <v>Gene:GATAD2B&amp;HGNC:30778&amp;OMIM:614998&amp;UserInfo:Mental retardation, autosomal dominant 18&amp;UserType:NonSyndrRetard;SyndrRetard;</v>
      </c>
    </row>
    <row r="268" spans="1:2" x14ac:dyDescent="0.2">
      <c r="A268" s="5" t="s">
        <v>816</v>
      </c>
      <c r="B268" t="str">
        <f>'arf3'!AC268</f>
        <v>Gene:GATM&amp;HGNC:4175&amp;OMIM:602360&amp;UserInfo:Cerebral creatine deficiency syndrome 3&amp;UserType:NonSyndrRetard;Encephalo;Metabolism;</v>
      </c>
    </row>
    <row r="269" spans="1:2" x14ac:dyDescent="0.2">
      <c r="A269" s="5" t="s">
        <v>819</v>
      </c>
      <c r="B269" t="str">
        <f>'arf3'!AC269</f>
        <v>Gene:GCH1&amp;HGNC:4193&amp;OMIM:600225&amp;UserInfo:Dystonia, DOPA-responsive, with or without hyperphenylalaninemia ; Hyperphenylalaninemia, BH4-deficient, B&amp;UserType:SyndrRetard;Encephalo;Metabolism;Neuro;</v>
      </c>
    </row>
    <row r="270" spans="1:2" x14ac:dyDescent="0.2">
      <c r="A270" s="5" t="s">
        <v>822</v>
      </c>
      <c r="B270" t="str">
        <f>'arf3'!AC270</f>
        <v>Gene:GCSH&amp;HGNC:4208&amp;OMIM:238330&amp;UserInfo:Glycine encephalopathy&amp;UserType:SyndrRetard;Encephalo;Metabolism;</v>
      </c>
    </row>
    <row r="271" spans="1:2" x14ac:dyDescent="0.2">
      <c r="A271" s="5" t="s">
        <v>824</v>
      </c>
      <c r="B271" t="str">
        <f>'arf3'!AC271</f>
        <v>Gene:GDI1&amp;HGNC:4226&amp;OMIM:300104&amp;UserInfo:Mental retardation, X-linked 41&amp;UserType:NonSyndrRetard;</v>
      </c>
    </row>
    <row r="272" spans="1:2" x14ac:dyDescent="0.2">
      <c r="A272" s="5" t="s">
        <v>827</v>
      </c>
      <c r="B272" t="str">
        <f>'arf3'!AC272</f>
        <v>Gene:GFAP&amp;HGNC:4235&amp;OMIM:137780&amp;UserInfo:Alexander disease&amp;UserType:SyndrRetard;RetardPlusCerebAbnorm;Metabolism;Neuro;</v>
      </c>
    </row>
    <row r="273" spans="1:2" x14ac:dyDescent="0.2">
      <c r="A273" s="5" t="s">
        <v>830</v>
      </c>
      <c r="B273" t="str">
        <f>'arf3'!AC273</f>
        <v>Gene:GJC2&amp;HGNC:17494&amp;OMIM:608803&amp;UserInfo:Leukodystrophy, hypomyelinating, 2 ; Lymphedema, hereditary, IC ; Spastic paraplegia 44, autosomal recessive&amp;UserType:SyndrRetard;RetardPlusCerebAbnorm;Neuro;</v>
      </c>
    </row>
    <row r="274" spans="1:2" x14ac:dyDescent="0.2">
      <c r="A274" s="5" t="s">
        <v>833</v>
      </c>
      <c r="B274" t="str">
        <f>'arf3'!AC274</f>
        <v>Gene:GK&amp;HGNC:4289&amp;OMIM:300474&amp;UserInfo:Glycerol kinase deficiency&amp;UserType:Metabolism;</v>
      </c>
    </row>
    <row r="275" spans="1:2" x14ac:dyDescent="0.2">
      <c r="A275" s="5" t="s">
        <v>836</v>
      </c>
      <c r="B275" t="str">
        <f>'arf3'!AC275</f>
        <v>Gene:GLB1&amp;HGNC:4298&amp;OMIM:611458&amp;UserInfo:GM1-gangliosidosis, type I ; GM1-gangliosidosis, type II ; GM1-gangliosidosis, type III ; Mucopolysaccharidosis type IVB (Morquio)&amp;UserType:SyndrRetard;Encephalo;Metabolism;</v>
      </c>
    </row>
    <row r="276" spans="1:2" x14ac:dyDescent="0.2">
      <c r="A276" s="5" t="s">
        <v>839</v>
      </c>
      <c r="B276" t="str">
        <f>'arf3'!AC276</f>
        <v>Gene:GLDC&amp;HGNC:4313&amp;OMIM:238300&amp;UserInfo:Glycine encephalopathy&amp;UserType:Encephalo;Metabolism;</v>
      </c>
    </row>
    <row r="277" spans="1:2" x14ac:dyDescent="0.2">
      <c r="A277" s="5" t="s">
        <v>841</v>
      </c>
      <c r="B277" t="str">
        <f>'arf3'!AC277</f>
        <v>Gene:GLI2&amp;HGNC:4318&amp;OMIM:165230&amp;UserInfo:Culler-Jones syndrome ; Holoprosencephaly 9&amp;UserType:SyndrRetard;RetardPlusCerebAbnorm;</v>
      </c>
    </row>
    <row r="278" spans="1:2" x14ac:dyDescent="0.2">
      <c r="A278" s="5" t="s">
        <v>844</v>
      </c>
      <c r="B278" t="str">
        <f>'arf3'!AC278</f>
        <v>Gene:GLI3&amp;HGNC:4319&amp;OMIM:165240&amp;UserInfo:Greig cephalopolysyndactyly syndrome ; Pallister-Hall syndrome ; Polydactyly, postaxial, types A1 and B ; Polydactyly, preaxial, type IV ; Hypothalamic hamartomas, somatic&amp;UserType:SyndrRetard;RetardPlusCerebAbnorm;</v>
      </c>
    </row>
    <row r="279" spans="1:2" x14ac:dyDescent="0.2">
      <c r="A279" s="5" t="s">
        <v>847</v>
      </c>
      <c r="B279" t="str">
        <f>'arf3'!AC279</f>
        <v>Gene:GM2A&amp;HGNC:4367&amp;OMIM:613109&amp;UserInfo:GM2-gangliosidosis, AB variant&amp;UserType:Encephalo;Metabolism;</v>
      </c>
    </row>
    <row r="280" spans="1:2" x14ac:dyDescent="0.2">
      <c r="A280" s="5" t="s">
        <v>850</v>
      </c>
      <c r="B280" t="str">
        <f>'arf3'!AC280</f>
        <v>Gene:GMNN&amp;HGNC:17493&amp;OMIM:602842&amp;UserInfo:Meier-Gorlin syndrome 6&amp;UserType:SyndrRetard;</v>
      </c>
    </row>
    <row r="281" spans="1:2" x14ac:dyDescent="0.2">
      <c r="A281" s="5" t="s">
        <v>853</v>
      </c>
      <c r="B281" t="str">
        <f>'arf3'!AC281</f>
        <v>Gene:GMPPA&amp;HGNC:22923&amp;OMIM:615495&amp;UserInfo:Alacrima, achalasia, and mental retardation syndrome&amp;UserType:SyndrRetard;</v>
      </c>
    </row>
    <row r="282" spans="1:2" x14ac:dyDescent="0.2">
      <c r="A282" s="5" t="s">
        <v>856</v>
      </c>
      <c r="B282" t="str">
        <f>'arf3'!AC282</f>
        <v>Gene:GMPPB&amp;HGNC:22932&amp;OMIM:615320&amp;UserInfo:Muscular dystrophy-dystroglycanopathy (congenital with brain and eye anomalies), type A, 14 ; Muscular dystrophy-dystroglycanopathy (congenital with mental retardation), type B, 14 ; Muscular dystrophy-dystroglycanopathy (limb-girdle), type C, 14&amp;UserType:SyndrRetard;RetardPlusCerebAbnorm;Neuro;</v>
      </c>
    </row>
    <row r="283" spans="1:2" x14ac:dyDescent="0.2">
      <c r="A283" s="5" t="s">
        <v>859</v>
      </c>
      <c r="B283" t="str">
        <f>'arf3'!AC283</f>
        <v>Gene:GNAI3&amp;HGNC:4387&amp;OMIM:139370&amp;UserInfo:Auriculocondylar syndrome 1&amp;UserType:SyndrRetard;NonRetardButSyndr;</v>
      </c>
    </row>
    <row r="284" spans="1:2" x14ac:dyDescent="0.2">
      <c r="A284" s="5" t="s">
        <v>862</v>
      </c>
      <c r="B284" t="str">
        <f>'arf3'!AC284</f>
        <v>Gene:GNAO1&amp;HGNC:4389&amp;OMIM:139311&amp;UserInfo:Epileptic encephalopathy, early infantile, 17&amp;UserType:RetardPlusCerebAbnorm;Encephalo;</v>
      </c>
    </row>
    <row r="285" spans="1:2" x14ac:dyDescent="0.2">
      <c r="A285" s="5" t="s">
        <v>865</v>
      </c>
      <c r="B285" t="str">
        <f>'arf3'!AC285</f>
        <v>Gene:GNPAT&amp;HGNC:4416&amp;OMIM:602744&amp;UserInfo:Rhizomelic chondrodysplasia punctata, type 2&amp;UserType:SyndrRetard;Metabolism;</v>
      </c>
    </row>
    <row r="286" spans="1:2" x14ac:dyDescent="0.2">
      <c r="A286" s="5" t="s">
        <v>868</v>
      </c>
      <c r="B286" t="str">
        <f>'arf3'!AC286</f>
        <v>Gene:GNS&amp;HGNC:4422&amp;OMIM:607664&amp;UserInfo:Mucopolysaccharidosis type IIID&amp;UserType:SyndrRetard;Metabolism;</v>
      </c>
    </row>
    <row r="287" spans="1:2" x14ac:dyDescent="0.2">
      <c r="A287" s="5" t="s">
        <v>871</v>
      </c>
      <c r="B287" t="str">
        <f>'arf3'!AC287</f>
        <v>Gene:GPC3&amp;HGNC:4451&amp;OMIM:300037&amp;UserInfo:Simpson-Golabi-Behmel syndrome, type 1 ; Wilms tumor, somatic&amp;UserType:SyndrRetard;</v>
      </c>
    </row>
    <row r="288" spans="1:2" x14ac:dyDescent="0.2">
      <c r="A288" s="5" t="s">
        <v>874</v>
      </c>
      <c r="B288" t="str">
        <f>'arf3'!AC288</f>
        <v>Gene:GPC4&amp;HGNC:4452&amp;OMIM:300168&amp;UserInfo:No OMIM phenotype&amp;UserType:SyndrRetard;</v>
      </c>
    </row>
    <row r="289" spans="1:2" x14ac:dyDescent="0.2">
      <c r="A289" s="5" t="s">
        <v>876</v>
      </c>
      <c r="B289" t="str">
        <f>'arf3'!AC289</f>
        <v>Gene:GPHN&amp;HGNC:15465&amp;OMIM:603930&amp;UserInfo:Molybdenum cofactor deficiency C&amp;UserType:RetardPlusCerebAbnorm;Encephalo;Metabolism;</v>
      </c>
    </row>
    <row r="290" spans="1:2" x14ac:dyDescent="0.2">
      <c r="A290" s="5" t="s">
        <v>879</v>
      </c>
      <c r="B290" t="str">
        <f>'arf3'!AC290</f>
        <v>Gene:GPSM2&amp;HGNC:29501&amp;OMIM:609245&amp;UserInfo:Chudley-McCullough syndrome&amp;UserType:SyndrRetard;NonRetardButSyndr;</v>
      </c>
    </row>
    <row r="291" spans="1:2" x14ac:dyDescent="0.2">
      <c r="A291" s="5" t="s">
        <v>882</v>
      </c>
      <c r="B291" t="str">
        <f>'arf3'!AC291</f>
        <v>Gene:GPT2&amp;HGNC:18062&amp;OMIM:138210&amp;UserInfo:?Mental retardation, autosomal recessive 49&amp;UserType:Encephalo;</v>
      </c>
    </row>
    <row r="292" spans="1:2" x14ac:dyDescent="0.2">
      <c r="A292" s="5" t="s">
        <v>885</v>
      </c>
      <c r="B292" t="str">
        <f>'arf3'!AC292</f>
        <v>Gene:GRIA3&amp;HGNC:4573&amp;OMIM:305915&amp;UserInfo:Mental retardation, X-linked 94&amp;UserType:NonSyndrRetard;SyndrRetard;</v>
      </c>
    </row>
    <row r="293" spans="1:2" x14ac:dyDescent="0.2">
      <c r="A293" s="5" t="s">
        <v>888</v>
      </c>
      <c r="B293" t="str">
        <f>'arf3'!AC293</f>
        <v>Gene:GRID2&amp;HGNC:4576&amp;OMIM:602368&amp;UserInfo:Spinocerebellar ataxia, autosomal recessive 18&amp;UserType:SyndrRetard;Neuro;</v>
      </c>
    </row>
    <row r="294" spans="1:2" x14ac:dyDescent="0.2">
      <c r="A294" s="5" t="s">
        <v>891</v>
      </c>
      <c r="B294" t="str">
        <f>'arf3'!AC294</f>
        <v>Gene:GRIK2&amp;HGNC:4580&amp;OMIM:138244&amp;UserInfo:Mental retardation, autosomal recessive, 6&amp;UserType:NonSyndrRetard;SyndrRetard;Neuro;</v>
      </c>
    </row>
    <row r="295" spans="1:2" x14ac:dyDescent="0.2">
      <c r="A295" s="5" t="s">
        <v>894</v>
      </c>
      <c r="B295" t="str">
        <f>'arf3'!AC295</f>
        <v>Gene:GRIN1&amp;HGNC:4584&amp;OMIM:138249&amp;UserInfo:Mental retardation, autosomal dominant 8&amp;UserType:NonSyndrRetard;</v>
      </c>
    </row>
    <row r="296" spans="1:2" x14ac:dyDescent="0.2">
      <c r="A296" s="5" t="s">
        <v>897</v>
      </c>
      <c r="B296" t="str">
        <f>'arf3'!AC296</f>
        <v>Gene:GRIN2A&amp;HGNC:4585&amp;OMIM:138253&amp;UserInfo:Epilepsy, focal, with speech disorder and with or without mental retardation&amp;UserType:SyndrRetard;Neuro;</v>
      </c>
    </row>
    <row r="297" spans="1:2" x14ac:dyDescent="0.2">
      <c r="A297" s="5" t="s">
        <v>900</v>
      </c>
      <c r="B297" t="str">
        <f>'arf3'!AC297</f>
        <v>Gene:GRIN2B&amp;HGNC:4586&amp;OMIM:138252&amp;UserInfo:Epileptic encephalopathy, early infantile, 27 ; Mental retardation, autosomal dominant 6&amp;UserType:NonSyndrRetard;SyndrRetard;Encephalo;</v>
      </c>
    </row>
    <row r="298" spans="1:2" x14ac:dyDescent="0.2">
      <c r="A298" s="5" t="s">
        <v>903</v>
      </c>
      <c r="B298" t="str">
        <f>'arf3'!AC298</f>
        <v>Gene:GRIN3B&amp;HGNC:16768&amp;OMIM:606651&amp;UserInfo:No OMIM phenotype&amp;UserType:</v>
      </c>
    </row>
    <row r="299" spans="1:2" x14ac:dyDescent="0.2">
      <c r="A299" s="5" t="s">
        <v>905</v>
      </c>
      <c r="B299" t="str">
        <f>'arf3'!AC299</f>
        <v>Gene:GRM1&amp;HGNC:4593&amp;OMIM:604473&amp;UserInfo:Spinocerebellar ataxia, autosomal recessive 13&amp;UserType:SyndrRetard;RetardPlusCerebAbnorm;Neuro;</v>
      </c>
    </row>
    <row r="300" spans="1:2" x14ac:dyDescent="0.2">
      <c r="A300" s="5" t="s">
        <v>908</v>
      </c>
      <c r="B300" t="str">
        <f>'arf3'!AC300</f>
        <v>Gene:GSE1&amp;HGNC:28979&amp;OMIM:616886&amp;UserInfo:No OMIM phenotype&amp;UserType:</v>
      </c>
    </row>
    <row r="301" spans="1:2" x14ac:dyDescent="0.2">
      <c r="A301" s="12" t="s">
        <v>910</v>
      </c>
      <c r="B301" t="str">
        <f>'arf3'!AC301</f>
        <v>Gene:GSPT2&amp;HGNC:4622&amp;OMIM:300418&amp;UserInfo:No OMIM phenotype&amp;UserType:NonSyndrRetard;</v>
      </c>
    </row>
    <row r="302" spans="1:2" x14ac:dyDescent="0.2">
      <c r="A302" s="5" t="s">
        <v>912</v>
      </c>
      <c r="B302" t="str">
        <f>'arf3'!AC302</f>
        <v>Gene:GSS&amp;HGNC:4624&amp;OMIM:601002&amp;UserInfo:Glutathione synthetase deficiency ; Hemolytic anemia due to glutathione synthetase deficiency&amp;UserType:Metabolism;</v>
      </c>
    </row>
    <row r="303" spans="1:2" x14ac:dyDescent="0.2">
      <c r="A303" s="5" t="s">
        <v>915</v>
      </c>
      <c r="B303" t="str">
        <f>'arf3'!AC303</f>
        <v>Gene:GTF2H5&amp;HGNC:21157&amp;OMIM:608780&amp;UserInfo:Trichothiodystrophy 3, photosensitive&amp;UserType:SyndrRetard;</v>
      </c>
    </row>
    <row r="304" spans="1:2" x14ac:dyDescent="0.2">
      <c r="A304" s="5" t="s">
        <v>918</v>
      </c>
      <c r="B304" t="str">
        <f>'arf3'!AC304</f>
        <v>Gene:GUSB&amp;HGNC:4696&amp;OMIM:611499&amp;UserInfo:Mucopolysaccharidosis VII&amp;UserType:SyndrRetard;Metabolism;</v>
      </c>
    </row>
    <row r="305" spans="1:2" x14ac:dyDescent="0.2">
      <c r="A305" s="5" t="s">
        <v>921</v>
      </c>
      <c r="B305" t="str">
        <f>'arf3'!AC305</f>
        <v>Gene:HACE1&amp;HGNC:21033&amp;OMIM:610876&amp;UserInfo:Spastic paraplegia and psychomotor retardation with or without seizures&amp;UserType:SyndrRetard;RetardPlusCerebAbnorm;Neuro;</v>
      </c>
    </row>
    <row r="306" spans="1:2" x14ac:dyDescent="0.2">
      <c r="A306" s="5" t="s">
        <v>924</v>
      </c>
      <c r="B306" t="str">
        <f>'arf3'!AC306</f>
        <v>Gene:HAX1&amp;HGNC:16915&amp;OMIM:605998&amp;UserInfo:Neutropenia, severe congenital 3, autosomal recessive&amp;UserType:SyndrRetard;NonRetardButSyndr;</v>
      </c>
    </row>
    <row r="307" spans="1:2" x14ac:dyDescent="0.2">
      <c r="A307" s="5" t="s">
        <v>927</v>
      </c>
      <c r="B307" t="str">
        <f>'arf3'!AC307</f>
        <v>Gene:HCCS&amp;HGNC:4837&amp;OMIM:300056&amp;UserInfo:Linear skin defects with multiple congenital anomalies 1&amp;UserType:</v>
      </c>
    </row>
    <row r="308" spans="1:2" x14ac:dyDescent="0.2">
      <c r="A308" s="5" t="s">
        <v>930</v>
      </c>
      <c r="B308" t="str">
        <f>'arf3'!AC308</f>
        <v>Gene:HCFC1&amp;HGNC:4839&amp;OMIM:300019&amp;UserInfo:Mental retardation, X-linked 3 (methylmalonic acidemia and homocysteinemia, cblX type )&amp;UserType:NonSyndrRetard;SyndrRetard;Encephalo;Metabolism;</v>
      </c>
    </row>
    <row r="309" spans="1:2" x14ac:dyDescent="0.2">
      <c r="A309" s="5" t="s">
        <v>933</v>
      </c>
      <c r="B309" t="str">
        <f>'arf3'!AC309</f>
        <v>Gene:HCN1&amp;HGNC:4845&amp;OMIM:602780&amp;UserInfo:Epileptic encephalopathy, early infantile, 24&amp;UserType:SyndrRetard;NonRetardButSyndr;Cardiopathy;</v>
      </c>
    </row>
    <row r="310" spans="1:2" x14ac:dyDescent="0.2">
      <c r="A310" s="5" t="s">
        <v>936</v>
      </c>
      <c r="B310" t="str">
        <f>'arf3'!AC310</f>
        <v>Gene:HDAC4&amp;HGNC:14063&amp;OMIM:605314&amp;UserInfo:No OMIM phenotype&amp;UserType:</v>
      </c>
    </row>
    <row r="311" spans="1:2" x14ac:dyDescent="0.2">
      <c r="A311" s="5" t="s">
        <v>938</v>
      </c>
      <c r="B311" t="str">
        <f>'arf3'!AC311</f>
        <v>Gene:HDAC6&amp;HGNC:14064&amp;OMIM:300272&amp;UserInfo:?Chondrodysplasia with platyspondyly, distinctive brachydactyly, hydrocephaly, and microphthalmia&amp;UserType:SyndrRetard;</v>
      </c>
    </row>
    <row r="312" spans="1:2" x14ac:dyDescent="0.2">
      <c r="A312" s="5" t="s">
        <v>941</v>
      </c>
      <c r="B312" t="str">
        <f>'arf3'!AC312</f>
        <v>Gene:HDAC8&amp;HGNC:13315&amp;OMIM:300269&amp;UserInfo:Cornelia de Lange syndrome 5&amp;UserType:NonSyndrRetard;SyndrRetard;</v>
      </c>
    </row>
    <row r="313" spans="1:2" x14ac:dyDescent="0.2">
      <c r="A313" s="5" t="s">
        <v>944</v>
      </c>
      <c r="B313" t="str">
        <f>'arf3'!AC313</f>
        <v>Gene:HECTD1&amp;HGNC:20157&amp;OMIM:No OMIM&amp;UserInfo:No OMIM phenotype&amp;UserType:</v>
      </c>
    </row>
    <row r="314" spans="1:2" x14ac:dyDescent="0.2">
      <c r="A314" s="5" t="s">
        <v>947</v>
      </c>
      <c r="B314" t="str">
        <f>'arf3'!AC314</f>
        <v>Gene:HERC1&amp;HGNC:4867&amp;OMIM:605109&amp;UserInfo:Macrocephaly, dysmorphic facies, and psychomotor retardation&amp;UserType:SyndrRetard;</v>
      </c>
    </row>
    <row r="315" spans="1:2" x14ac:dyDescent="0.2">
      <c r="A315" s="5" t="s">
        <v>950</v>
      </c>
      <c r="B315" t="str">
        <f>'arf3'!AC315</f>
        <v>Gene:HERC2&amp;HGNC:4868&amp;OMIM:605837&amp;UserInfo:Mental retardation, autosomal recessive 38 ; [Skin/hair/eye pigmentation 1, blond/brown hair] ; [Skin/hair/eye pigmentation 1, blue/nonblue eyes]&amp;UserType:NonSyndrRetard;SyndrRetard;RetardPlusCerebAbnorm;</v>
      </c>
    </row>
    <row r="316" spans="1:2" x14ac:dyDescent="0.2">
      <c r="A316" s="5" t="s">
        <v>953</v>
      </c>
      <c r="B316" t="str">
        <f>'arf3'!AC316</f>
        <v>Gene:HEXA&amp;HGNC:4878&amp;OMIM:606869&amp;UserInfo:GM2-gangliosidosis, several forms ; Tay-Sachs disease ; [Hex A pseudodeficiency]&amp;UserType:NonSyndrRetard;SyndrRetard;Encephalo;Metabolism;</v>
      </c>
    </row>
    <row r="317" spans="1:2" x14ac:dyDescent="0.2">
      <c r="A317" s="5" t="s">
        <v>956</v>
      </c>
      <c r="B317" t="str">
        <f>'arf3'!AC317</f>
        <v>Gene:HEXB&amp;HGNC:4879&amp;OMIM:606873&amp;UserInfo:Sandhoff disease, infantile, juvenile, and adult forms&amp;UserType:NonSyndrRetard;SyndrRetard;Encephalo;Metabolism;</v>
      </c>
    </row>
    <row r="318" spans="1:2" x14ac:dyDescent="0.2">
      <c r="A318" s="5" t="s">
        <v>959</v>
      </c>
      <c r="B318" t="str">
        <f>'arf3'!AC318</f>
        <v>Gene:HIVEP2&amp;HGNC:4921&amp;OMIM:143054&amp;UserInfo:Mental retardation, autosomal dominant 43&amp;UserType:NonSyndrRetard;SyndrRetard;</v>
      </c>
    </row>
    <row r="319" spans="1:2" x14ac:dyDescent="0.2">
      <c r="A319" s="5" t="s">
        <v>962</v>
      </c>
      <c r="B319" t="str">
        <f>'arf3'!AC319</f>
        <v>Gene:HLCS&amp;HGNC:4976&amp;OMIM:609018&amp;UserInfo:Holocarboxylase synthetase deficiency&amp;UserType:NonSyndrRetard;Encephalo;Metabolism;</v>
      </c>
    </row>
    <row r="320" spans="1:2" x14ac:dyDescent="0.2">
      <c r="A320" s="5" t="s">
        <v>965</v>
      </c>
      <c r="B320" t="str">
        <f>'arf3'!AC320</f>
        <v>Gene:HNMT&amp;HGNC:5028&amp;OMIM:605238&amp;UserInfo:Mental retardation, autosomal recessive 51 ; Asthma, susceptibility to&amp;UserType:NonSyndrRetard;</v>
      </c>
    </row>
    <row r="321" spans="1:2" x14ac:dyDescent="0.2">
      <c r="A321" s="5" t="s">
        <v>968</v>
      </c>
      <c r="B321" t="str">
        <f>'arf3'!AC321</f>
        <v>Gene:HNRNPK&amp;HGNC:5044&amp;OMIM:600712&amp;UserInfo:Au-Kline syndrome&amp;UserType:SyndrRetard;RetardPlusCerebAbnorm;</v>
      </c>
    </row>
    <row r="322" spans="1:2" x14ac:dyDescent="0.2">
      <c r="A322" s="5" t="s">
        <v>971</v>
      </c>
      <c r="B322" t="str">
        <f>'arf3'!AC322</f>
        <v>Gene:HOXA1&amp;HGNC:5099&amp;OMIM:142955&amp;UserInfo:Athabaskan brainstem dysgenesis syndrome ; Bosley-Salih-Alorainy syndrome&amp;UserType:SyndrRetard;Neuro;</v>
      </c>
    </row>
    <row r="323" spans="1:2" x14ac:dyDescent="0.2">
      <c r="A323" s="5" t="s">
        <v>974</v>
      </c>
      <c r="B323" t="str">
        <f>'arf3'!AC323</f>
        <v>Gene:HPD&amp;HGNC:5147&amp;OMIM:609695&amp;UserInfo:Hawkinsinuria ; Tyrosinemia, type III&amp;UserType:NonSyndrRetard;Metabolism;</v>
      </c>
    </row>
    <row r="324" spans="1:2" x14ac:dyDescent="0.2">
      <c r="A324" s="5" t="s">
        <v>977</v>
      </c>
      <c r="B324" t="str">
        <f>'arf3'!AC324</f>
        <v>Gene:HPRT1&amp;HGNC:5157&amp;OMIM:308000&amp;UserInfo:HPRT-related gout ; Lesch-Nyhan syndrome&amp;UserType:NonSyndrRetard;SyndrRetard;Encephalo;Metabolism;NonRetardButSyndr;</v>
      </c>
    </row>
    <row r="325" spans="1:2" x14ac:dyDescent="0.2">
      <c r="A325" s="5" t="s">
        <v>980</v>
      </c>
      <c r="B325" t="str">
        <f>'arf3'!AC325</f>
        <v>Gene:HRAS&amp;HGNC:5173&amp;OMIM:190020&amp;UserInfo:Congenital myopathy with excess of muscle spindles ; Costello syndrome ; Schimmelpenning-Feuerstein-Mims syndrome, somatic mosaic ; Bladder cancer, somatic ; Nevus sebaceous or woolly hair nevus, somatic ; Spitz nevus or nevus spilus, somatic ; Thyroid carcinoma, follicular, somatic&amp;UserType:SyndrRetard;Cardiopathy;</v>
      </c>
    </row>
    <row r="326" spans="1:2" x14ac:dyDescent="0.2">
      <c r="A326" s="5" t="s">
        <v>983</v>
      </c>
      <c r="B326" t="str">
        <f>'arf3'!AC326</f>
        <v>Gene:HSD17B10&amp;HGNC:4800&amp;OMIM:300256&amp;UserInfo:17-beta-hydroxysteroid dehydrogenase X deficiency ; ?Mental retardation, X-linked syndromic 10&amp;UserType:SyndrRetard;Metabolism;Neuro;</v>
      </c>
    </row>
    <row r="327" spans="1:2" x14ac:dyDescent="0.2">
      <c r="A327" s="5" t="s">
        <v>986</v>
      </c>
      <c r="B327" t="str">
        <f>'arf3'!AC327</f>
        <v>Gene:HSPD1&amp;HGNC:5261&amp;OMIM:118190&amp;UserInfo:Leukodystrophy, hypomyelinating, 4 ; Spastic paraplegia 13, autosomal dominant&amp;UserType:SyndrRetard;Neuro;</v>
      </c>
    </row>
    <row r="328" spans="1:2" x14ac:dyDescent="0.2">
      <c r="A328" s="12" t="s">
        <v>989</v>
      </c>
      <c r="B328" t="str">
        <f>'arf3'!AC328</f>
        <v>Gene:HSPG2&amp;HGNC:5273&amp;OMIM:142461&amp;UserInfo:Dyssegmental dysplasia, Silverman-Handmaker type ; Schwartz-Jampel syndrome, type 1&amp;UserType:NonRetardButSyndr;Neuro;</v>
      </c>
    </row>
    <row r="329" spans="1:2" x14ac:dyDescent="0.2">
      <c r="A329" s="5" t="s">
        <v>992</v>
      </c>
      <c r="B329" t="str">
        <f>'arf3'!AC329</f>
        <v>Gene:HUWE1&amp;HGNC:30892&amp;OMIM:300697&amp;UserInfo:Mental retardation, X-linked syndromic, Turner type&amp;UserType:NonSyndrRetard;SyndrRetard;</v>
      </c>
    </row>
    <row r="330" spans="1:2" x14ac:dyDescent="0.2">
      <c r="A330" s="5" t="s">
        <v>995</v>
      </c>
      <c r="B330" t="str">
        <f>'arf3'!AC330</f>
        <v>Gene:IDS&amp;HGNC:5389&amp;OMIM:300823&amp;UserInfo:Mucopolysaccharidosis II&amp;UserType:SyndrRetard;Metabolism;</v>
      </c>
    </row>
    <row r="331" spans="1:2" x14ac:dyDescent="0.2">
      <c r="A331" s="5" t="s">
        <v>998</v>
      </c>
      <c r="B331" t="str">
        <f>'arf3'!AC331</f>
        <v>Gene:IDUA&amp;HGNC:5391&amp;OMIM:252800&amp;UserInfo:Mucopolysaccharidosis Ih ; Mucopolysaccharidosis Ih/s ; Mucopolysaccharidosis Is&amp;UserType:SyndrRetard;Metabolism;</v>
      </c>
    </row>
    <row r="332" spans="1:2" x14ac:dyDescent="0.2">
      <c r="A332" s="5" t="s">
        <v>1001</v>
      </c>
      <c r="B332" t="str">
        <f>'arf3'!AC332</f>
        <v>Gene:IER3IP1&amp;HGNC:18550&amp;OMIM:609382&amp;UserInfo:Microcephaly, epilepsy, and diabetes syndrome&amp;UserType:SyndrRetard;Encephalo;</v>
      </c>
    </row>
    <row r="333" spans="1:2" x14ac:dyDescent="0.2">
      <c r="A333" s="5" t="s">
        <v>1004</v>
      </c>
      <c r="B333" t="str">
        <f>'arf3'!AC333</f>
        <v>Gene:IFT172&amp;HGNC:30391&amp;OMIM:607386&amp;UserInfo:Retinitis pigmentosa 71 ; Short-rib thoracic dysplasia 10 with or without polydactyly&amp;UserType:SyndrRetard;NonRetardButSyndr;</v>
      </c>
    </row>
    <row r="334" spans="1:2" x14ac:dyDescent="0.2">
      <c r="A334" s="5" t="s">
        <v>1007</v>
      </c>
      <c r="B334" t="str">
        <f>'arf3'!AC334</f>
        <v>Gene:IGBP1&amp;HGNC:5461&amp;OMIM:300139&amp;UserInfo:Corpus callosum, agenesis of, with mental retardation, ocular coloboma and micrognathia&amp;UserType:SyndrRetard;RetardPlusCerebAbnorm;</v>
      </c>
    </row>
    <row r="335" spans="1:2" x14ac:dyDescent="0.2">
      <c r="A335" s="5" t="s">
        <v>1010</v>
      </c>
      <c r="B335" t="str">
        <f>'arf3'!AC335</f>
        <v>Gene:IGF1&amp;HGNC:5464&amp;OMIM:147440&amp;UserInfo:Growth retardation with deafness and mental retardation due to IGF1 deficiency&amp;UserType:SyndrRetard;NonRetardButSyndr;</v>
      </c>
    </row>
    <row r="336" spans="1:2" x14ac:dyDescent="0.2">
      <c r="A336" s="5" t="s">
        <v>1013</v>
      </c>
      <c r="B336" t="str">
        <f>'arf3'!AC336</f>
        <v>Gene:IGF1R&amp;HGNC:5465&amp;OMIM:147370&amp;UserInfo:Insulin-like growth factor I, resistance to&amp;UserType:SyndrRetard;RetardPlusCerebAbnorm;</v>
      </c>
    </row>
    <row r="337" spans="1:2" x14ac:dyDescent="0.2">
      <c r="A337" s="5" t="s">
        <v>1016</v>
      </c>
      <c r="B337" t="str">
        <f>'arf3'!AC337</f>
        <v>Gene:IKBKG&amp;HGNC:5961&amp;OMIM:300248&amp;UserInfo:Ectodermal dysplasia, hypohidrotic, with immune deficiency ; Ectodermal, dysplasia, anhidrotic, lymphedema and immunodeficiency ; Immunodeficiency 33 ; Immunodeficiency, isolated ; Incontinentia pigmenti ; Invasive pneumococcal disease, recurrent isolated, 2&amp;UserType:SyndrRetard;NonRetardButSyndr;</v>
      </c>
    </row>
    <row r="338" spans="1:2" x14ac:dyDescent="0.2">
      <c r="A338" s="5" t="s">
        <v>1019</v>
      </c>
      <c r="B338" t="str">
        <f>'arf3'!AC338</f>
        <v>Gene:IL1RAPL1&amp;HGNC:5996&amp;OMIM:300206&amp;UserInfo:Mental retardation, X-linked 21/34&amp;UserType:NonSyndrRetard;</v>
      </c>
    </row>
    <row r="339" spans="1:2" x14ac:dyDescent="0.2">
      <c r="A339" s="5" t="s">
        <v>1022</v>
      </c>
      <c r="B339" t="str">
        <f>'arf3'!AC339</f>
        <v>Gene:INPP5E&amp;HGNC:21474&amp;OMIM:613037&amp;UserInfo:Joubert syndrome 1 ; Mental retardation, truncal obesity, retinal dystrophy, and micropenis&amp;UserType:SyndrRetard;RetardPlusCerebAbnorm;</v>
      </c>
    </row>
    <row r="340" spans="1:2" x14ac:dyDescent="0.2">
      <c r="A340" s="5" t="s">
        <v>1025</v>
      </c>
      <c r="B340" t="str">
        <f>'arf3'!AC340</f>
        <v>Gene:IQSEC2&amp;HGNC:29059&amp;OMIM:300522&amp;UserInfo:Mental retardation, X-linked 1/78&amp;UserType:NonSyndrRetard;SyndrRetard;</v>
      </c>
    </row>
    <row r="341" spans="1:2" x14ac:dyDescent="0.2">
      <c r="A341" s="5" t="s">
        <v>1028</v>
      </c>
      <c r="B341" t="str">
        <f>'arf3'!AC341</f>
        <v>Gene:ISPD&amp;HGNC:37276&amp;OMIM:614631&amp;UserInfo:Muscular dystrophy-dystroglycanopathy (congenital with brain and eye anomalies), type A, 7 ; Muscular dystrophy-dystroglycanopathy (limb-girdle), type C, 7&amp;UserType:SyndrRetard;RetardPlusCerebAbnorm;Neuro;</v>
      </c>
    </row>
    <row r="342" spans="1:2" x14ac:dyDescent="0.2">
      <c r="A342" s="5" t="s">
        <v>1031</v>
      </c>
      <c r="B342" t="str">
        <f>'arf3'!AC342</f>
        <v>Gene:ITPR1&amp;HGNC:6180&amp;OMIM:147265&amp;UserInfo:Gillespie syndrome ; Spinocerebellar ataxia 15 ; Spinocerebellar ataxia 29, congenital nonprogressive&amp;UserType:SyndrRetard;RetardPlusCerebAbnorm;Neuro;</v>
      </c>
    </row>
    <row r="343" spans="1:2" x14ac:dyDescent="0.2">
      <c r="A343" s="12" t="s">
        <v>1034</v>
      </c>
      <c r="B343" t="str">
        <f>'arf3'!AC343</f>
        <v>Gene:IVD&amp;HGNC:6186&amp;OMIM:607036&amp;UserInfo:Isovaleric acidemia&amp;UserType:NonSyndrRetard;Metabolism;</v>
      </c>
    </row>
    <row r="344" spans="1:2" x14ac:dyDescent="0.2">
      <c r="A344" s="5" t="s">
        <v>1037</v>
      </c>
      <c r="B344" t="str">
        <f>'arf3'!AC344</f>
        <v>Gene:JAG1&amp;HGNC:6188&amp;OMIM:601920&amp;UserInfo:?Deafness, congenital heart defects, and posterior embryotoxon ; Alagille syndrome ; Tetralogy of Fallot&amp;UserType:SyndrRetard;NonRetardButSyndr;</v>
      </c>
    </row>
    <row r="345" spans="1:2" x14ac:dyDescent="0.2">
      <c r="A345" s="5" t="s">
        <v>1040</v>
      </c>
      <c r="B345" t="str">
        <f>'arf3'!AC345</f>
        <v>Gene:JAM3&amp;HGNC:15532&amp;OMIM:606871&amp;UserInfo:Hemorrhagic destruction of the brain, subependymal calcification, and cataracts&amp;UserType:SyndrRetard;</v>
      </c>
    </row>
    <row r="346" spans="1:2" x14ac:dyDescent="0.2">
      <c r="A346" s="5" t="s">
        <v>1043</v>
      </c>
      <c r="B346" t="str">
        <f>'arf3'!AC346</f>
        <v>Gene:KANSL1&amp;HGNC:24565&amp;OMIM:612452&amp;UserInfo:Koolen-De Vries syndrome&amp;UserType:NonSyndrRetard;SyndrRetard;</v>
      </c>
    </row>
    <row r="347" spans="1:2" x14ac:dyDescent="0.2">
      <c r="A347" s="5" t="s">
        <v>1046</v>
      </c>
      <c r="B347" t="str">
        <f>'arf3'!AC347</f>
        <v>Gene:KAT6A&amp;HGNC:13013&amp;OMIM:601408&amp;UserInfo:Mental retardation, autosomal dominant 32&amp;UserType:NonSyndrRetard;SyndrRetard;</v>
      </c>
    </row>
    <row r="348" spans="1:2" x14ac:dyDescent="0.2">
      <c r="A348" s="5" t="s">
        <v>1049</v>
      </c>
      <c r="B348" t="str">
        <f>'arf3'!AC348</f>
        <v>Gene:KAT6B&amp;HGNC:17582&amp;OMIM:605880&amp;UserInfo:Genitopatellar syndrome ; SBBYSS syndrome&amp;UserType:SyndrRetard;</v>
      </c>
    </row>
    <row r="349" spans="1:2" x14ac:dyDescent="0.2">
      <c r="A349" s="5" t="s">
        <v>1052</v>
      </c>
      <c r="B349" t="str">
        <f>'arf3'!AC349</f>
        <v>Gene:KCNC3&amp;HGNC:6235&amp;OMIM:176264&amp;UserInfo:Spinocerebellar ataxia 13&amp;UserType:SyndrRetard;Neuro;</v>
      </c>
    </row>
    <row r="350" spans="1:2" x14ac:dyDescent="0.2">
      <c r="A350" s="5" t="s">
        <v>1055</v>
      </c>
      <c r="B350" t="str">
        <f>'arf3'!AC350</f>
        <v>Gene:KCNH1&amp;HGNC:6250&amp;OMIM:603305&amp;UserInfo:Temple-Baraitser syndrome ; Zimmermann-Laband syndrome 1&amp;UserType:</v>
      </c>
    </row>
    <row r="351" spans="1:2" x14ac:dyDescent="0.2">
      <c r="A351" s="5" t="s">
        <v>1058</v>
      </c>
      <c r="B351" t="str">
        <f>'arf3'!AC351</f>
        <v>Gene:KCNJ10&amp;HGNC:6256&amp;OMIM:602208&amp;UserInfo:Enlarged vestibular aqueduct, digenic ; SESAME syndrome&amp;UserType:SyndrRetard;Neuro;</v>
      </c>
    </row>
    <row r="352" spans="1:2" x14ac:dyDescent="0.2">
      <c r="A352" s="5" t="s">
        <v>1061</v>
      </c>
      <c r="B352" t="str">
        <f>'arf3'!AC352</f>
        <v>Gene:KCNJ11&amp;HGNC:6257&amp;OMIM:600937&amp;UserInfo:Diabetes mellitus, permanent neonatal, with neurologic features ; Diabetes mellitus, transient neonatal, 3 ; Diabetes, permanent neonatal ; Hyperinsulinemic hypoglycemia, familial, 2 ; Maturity-onset diabetes of the young, type 13 ; Diabetes mellitus, type 2, susceptibility to&amp;UserType:SyndrRetard;Encephalo;NonRetardButSyndr;</v>
      </c>
    </row>
    <row r="353" spans="1:2" x14ac:dyDescent="0.2">
      <c r="A353" s="5" t="s">
        <v>1064</v>
      </c>
      <c r="B353" t="str">
        <f>'arf3'!AC353</f>
        <v>Gene:KCNK9&amp;HGNC:6283&amp;OMIM:605874&amp;UserInfo:Birk-Barel mental retardation dysmorphism syndrome&amp;UserType:SyndrRetard;</v>
      </c>
    </row>
    <row r="354" spans="1:2" x14ac:dyDescent="0.2">
      <c r="A354" s="5" t="s">
        <v>1067</v>
      </c>
      <c r="B354" t="str">
        <f>'arf3'!AC354</f>
        <v>Gene:KCNQ2&amp;HGNC:6296&amp;OMIM:602235&amp;UserInfo:Epileptic encephalopathy, early infantile, 7 ; Myokymia ; Seizures, benign neonatal, 1&amp;UserType:SyndrRetard;Encephalo;Neuro;</v>
      </c>
    </row>
    <row r="355" spans="1:2" x14ac:dyDescent="0.2">
      <c r="A355" s="5" t="s">
        <v>1070</v>
      </c>
      <c r="B355" t="str">
        <f>'arf3'!AC355</f>
        <v>Gene:KCNQ5&amp;HGNC:6299&amp;OMIM:607357&amp;UserInfo:No OMIM phenotype&amp;UserType:</v>
      </c>
    </row>
    <row r="356" spans="1:2" x14ac:dyDescent="0.2">
      <c r="A356" s="5" t="s">
        <v>1072</v>
      </c>
      <c r="B356" t="str">
        <f>'arf3'!AC356</f>
        <v>Gene:KCNT1&amp;HGNC:18865&amp;OMIM:608167&amp;UserInfo:Epilepsy, nocturnal frontal lobe, 5 ; Epileptic encephalopathy, early infantile, 14&amp;UserType:SyndrRetard;Encephalo;Neuro;</v>
      </c>
    </row>
    <row r="357" spans="1:2" x14ac:dyDescent="0.2">
      <c r="A357" s="5" t="s">
        <v>1075</v>
      </c>
      <c r="B357" t="str">
        <f>'arf3'!AC357</f>
        <v>Gene:KCTD7&amp;HGNC:21957&amp;OMIM:611725&amp;UserInfo:Epilepsy, progressive myoclonic 3, with or without intracellular inclusions&amp;UserType:SyndrRetard;Encephalo;Metabolism;</v>
      </c>
    </row>
    <row r="358" spans="1:2" x14ac:dyDescent="0.2">
      <c r="A358" s="5" t="s">
        <v>1078</v>
      </c>
      <c r="B358" t="str">
        <f>'arf3'!AC358</f>
        <v>Gene:KDM1A&amp;HGNC:29079&amp;OMIM:609132&amp;UserInfo:Cleft palate, psychomotor retardation, and distinctive facial features&amp;UserType:SyndrRetard;RetardPlusCerebAbnorm;</v>
      </c>
    </row>
    <row r="359" spans="1:2" x14ac:dyDescent="0.2">
      <c r="A359" s="5" t="s">
        <v>1081</v>
      </c>
      <c r="B359" t="str">
        <f>'arf3'!AC359</f>
        <v>Gene:KDM5C&amp;HGNC:11114&amp;OMIM:314690&amp;UserInfo:Mental retardation, X-linked, syndromic, Claes-Jensen type&amp;UserType:NonSyndrRetard;SyndrRetard;</v>
      </c>
    </row>
    <row r="360" spans="1:2" x14ac:dyDescent="0.2">
      <c r="A360" s="5" t="s">
        <v>1084</v>
      </c>
      <c r="B360" t="str">
        <f>'arf3'!AC360</f>
        <v>Gene:KDM6A&amp;HGNC:12637&amp;OMIM:300128&amp;UserInfo:Kabuki syndrome 2&amp;UserType:SyndrRetard;</v>
      </c>
    </row>
    <row r="361" spans="1:2" x14ac:dyDescent="0.2">
      <c r="A361" s="5" t="s">
        <v>1087</v>
      </c>
      <c r="B361" t="str">
        <f>'arf3'!AC361</f>
        <v>Gene:KIAA0586&amp;HGNC:19960&amp;OMIM:610178&amp;UserInfo:Joubert syndrome 23 ; Short-rib thoracic dysplasia 14 with polydactyly&amp;UserType:NonSyndrRetard;SyndrRetard;</v>
      </c>
    </row>
    <row r="362" spans="1:2" x14ac:dyDescent="0.2">
      <c r="A362" s="5" t="s">
        <v>1090</v>
      </c>
      <c r="B362" t="str">
        <f>'arf3'!AC362</f>
        <v>Gene:KIAA1033&amp;HGNC:29174&amp;OMIM:615748&amp;UserInfo:?Mental retardation, autosomal recessive 43&amp;UserType:NonSyndrRetard;</v>
      </c>
    </row>
    <row r="363" spans="1:2" x14ac:dyDescent="0.2">
      <c r="A363" s="5" t="s">
        <v>1093</v>
      </c>
      <c r="B363" t="str">
        <f>'arf3'!AC363</f>
        <v>Gene:KIAA1109&amp;HGNC:26953&amp;OMIM:611565&amp;UserInfo:No OMIM phenotype&amp;UserType:</v>
      </c>
    </row>
    <row r="364" spans="1:2" x14ac:dyDescent="0.2">
      <c r="A364" s="5" t="s">
        <v>1095</v>
      </c>
      <c r="B364" t="str">
        <f>'arf3'!AC364</f>
        <v>Gene:KIAA2022&amp;HGNC:29433&amp;OMIM:300524&amp;UserInfo:Mental retardation, X-linked 98&amp;UserType:NonSyndrRetard;SyndrRetard;</v>
      </c>
    </row>
    <row r="365" spans="1:2" x14ac:dyDescent="0.2">
      <c r="A365" s="5" t="s">
        <v>1098</v>
      </c>
      <c r="B365" t="str">
        <f>'arf3'!AC365</f>
        <v>Gene:KIF11&amp;HGNC:6388&amp;OMIM:148760&amp;UserInfo:Microcephaly with or without chorioretinopathy, lymphedema, or mental retardation&amp;UserType:NonSyndrRetard;SyndrRetard;NonRetardButSyndr;</v>
      </c>
    </row>
    <row r="366" spans="1:2" x14ac:dyDescent="0.2">
      <c r="A366" s="5" t="s">
        <v>1101</v>
      </c>
      <c r="B366" t="str">
        <f>'arf3'!AC366</f>
        <v>Gene:KIF1A&amp;HGNC:888&amp;OMIM:601255&amp;UserInfo:Mental retardation, autosomal dominant 9 ; Neuropathy, hereditary sensory, type IIC ; Spastic paraplegia 30, autosomal recessive&amp;UserType:SyndrRetard;RetardPlusCerebAbnorm;Neuro;</v>
      </c>
    </row>
    <row r="367" spans="1:2" x14ac:dyDescent="0.2">
      <c r="A367" s="5" t="s">
        <v>1104</v>
      </c>
      <c r="B367" t="str">
        <f>'arf3'!AC367</f>
        <v>Gene:KIF1BP&amp;HGNC:23419&amp;OMIM:609367&amp;UserInfo:Goldberg-Shprintzen megacolon syndrome&amp;UserType:SyndrRetard;RetardPlusCerebAbnorm;</v>
      </c>
    </row>
    <row r="368" spans="1:2" x14ac:dyDescent="0.2">
      <c r="A368" s="5" t="s">
        <v>1107</v>
      </c>
      <c r="B368" t="str">
        <f>'arf3'!AC368</f>
        <v>Gene:KIF4A&amp;HGNC:13339&amp;OMIM:300521&amp;UserInfo:?Mental retardation, X-linked 100&amp;UserType:NonSyndrRetard;SyndrRetard;</v>
      </c>
    </row>
    <row r="369" spans="1:2" x14ac:dyDescent="0.2">
      <c r="A369" s="5" t="s">
        <v>1110</v>
      </c>
      <c r="B369" t="str">
        <f>'arf3'!AC369</f>
        <v>Gene:KIF5C&amp;HGNC:6325&amp;OMIM:604593&amp;UserInfo:Cortical dysplasia, complex, with other brain malformations 2&amp;UserType:SyndrRetard;RetardPlusCerebAbnorm;</v>
      </c>
    </row>
    <row r="370" spans="1:2" x14ac:dyDescent="0.2">
      <c r="A370" s="5" t="s">
        <v>1113</v>
      </c>
      <c r="B370" t="str">
        <f>'arf3'!AC370</f>
        <v>Gene:KIF7&amp;HGNC:30497&amp;OMIM:611254&amp;UserInfo:?Al-Gazali-Bakalinova syndrome ; ?Hydrolethalus syndrome 2 ; Acrocallosal syndrome ; Joubert syndrome 12&amp;UserType:SyndrRetard;RetardPlusCerebAbnorm;</v>
      </c>
    </row>
    <row r="371" spans="1:2" x14ac:dyDescent="0.2">
      <c r="A371" s="5" t="s">
        <v>1116</v>
      </c>
      <c r="B371" t="str">
        <f>'arf3'!AC371</f>
        <v>Gene:KIRREL3&amp;HGNC:23204&amp;OMIM:607761&amp;UserInfo:Mental retardation, autosomal dominant 4&amp;UserType:NonSyndrRetard;SyndrRetard;</v>
      </c>
    </row>
    <row r="372" spans="1:2" x14ac:dyDescent="0.2">
      <c r="A372" s="5" t="s">
        <v>1119</v>
      </c>
      <c r="B372" t="str">
        <f>'arf3'!AC372</f>
        <v>Gene:KMT2A&amp;HGNC:7132&amp;OMIM:159555&amp;UserInfo:Leukemia, myeloid/lymphoid or mixed-lineage ; Wiedemann-Steiner syndrome&amp;UserType:SyndrRetard;</v>
      </c>
    </row>
    <row r="373" spans="1:2" x14ac:dyDescent="0.2">
      <c r="A373" s="5" t="s">
        <v>1122</v>
      </c>
      <c r="B373" t="str">
        <f>'arf3'!AC373</f>
        <v>Gene:KMT2D&amp;HGNC:7133&amp;OMIM:602113&amp;UserInfo:Kabuki syndrome 1&amp;UserType:SyndrRetard;</v>
      </c>
    </row>
    <row r="374" spans="1:2" x14ac:dyDescent="0.2">
      <c r="A374" s="5" t="s">
        <v>1125</v>
      </c>
      <c r="B374" t="str">
        <f>'arf3'!AC374</f>
        <v>Gene:KNL1&amp;HGNC:24054&amp;OMIM:609173&amp;UserInfo:Microcephaly 4, primary, autosomal recessive&amp;UserType:SyndrRetard;</v>
      </c>
    </row>
    <row r="375" spans="1:2" x14ac:dyDescent="0.2">
      <c r="A375" s="5" t="s">
        <v>1128</v>
      </c>
      <c r="B375" t="str">
        <f>'arf3'!AC375</f>
        <v>Gene:KPTN&amp;HGNC:6404&amp;OMIM:615620&amp;UserInfo:Mental retardation, autosomal recessive 41&amp;UserType:SyndrRetard;</v>
      </c>
    </row>
    <row r="376" spans="1:2" x14ac:dyDescent="0.2">
      <c r="A376" s="5" t="s">
        <v>1131</v>
      </c>
      <c r="B376" t="str">
        <f>'arf3'!AC376</f>
        <v>Gene:KRAS&amp;HGNC:6407&amp;OMIM:190070&amp;UserInfo:Bladder cancer, somatic ; Breast cancer, somatic ; Cardiofaciocutaneous syndrome 2 ; Gastric cancer, somatic ; Leukemia, acute myeloid ; Lung cancer, somatic ; Noonan syndrome 3 ; Pancreatic carcinoma, somatic ; RAS-associated autoimmune leukoproliferative disorder ; Schimmelpenning-Feuerstein-Mims syndrome, somatic mosaic&amp;UserType:SyndrRetard;</v>
      </c>
    </row>
    <row r="377" spans="1:2" x14ac:dyDescent="0.2">
      <c r="A377" s="5" t="s">
        <v>1134</v>
      </c>
      <c r="B377" t="str">
        <f>'arf3'!AC377</f>
        <v>Gene:KRBOX4&amp;HGNC:26007&amp;OMIM:300585&amp;UserInfo:No OMIM phenotype&amp;UserType:</v>
      </c>
    </row>
    <row r="378" spans="1:2" x14ac:dyDescent="0.2">
      <c r="A378" s="5" t="s">
        <v>1136</v>
      </c>
      <c r="B378" t="str">
        <f>'arf3'!AC378</f>
        <v>Gene:L1CAM&amp;HGNC:6470&amp;OMIM:308840&amp;UserInfo:Corpus callosum, partial agenesis of ; CRASH syndrome ; Hydrocephalus due to aqueductal stenosis ; Hydrocephalus with congenital idiopathic intestinal pseudoobstruction ; Hydrocephalus with Hirschsprung disease ; MASA syndrome&amp;UserType:SyndrRetard;RetardPlusCerebAbnorm;</v>
      </c>
    </row>
    <row r="379" spans="1:2" x14ac:dyDescent="0.2">
      <c r="A379" s="5" t="s">
        <v>1139</v>
      </c>
      <c r="B379" t="str">
        <f>'arf3'!AC379</f>
        <v>Gene:L2HGDH&amp;HGNC:20499&amp;OMIM:609584&amp;UserInfo:L-2-hydroxyglutaric aciduria&amp;UserType:NonSyndrRetard;RetardPlusCerebAbnorm;Encephalo;Metabolism;</v>
      </c>
    </row>
    <row r="380" spans="1:2" x14ac:dyDescent="0.2">
      <c r="A380" s="5" t="s">
        <v>1142</v>
      </c>
      <c r="B380" t="str">
        <f>'arf3'!AC380</f>
        <v>Gene:LAMA1&amp;HGNC:6481&amp;OMIM:150320&amp;UserInfo:Poretti-Boltshauser syndrome&amp;UserType:SyndrRetard;RetardPlusCerebAbnorm;</v>
      </c>
    </row>
    <row r="381" spans="1:2" x14ac:dyDescent="0.2">
      <c r="A381" s="5" t="s">
        <v>1146</v>
      </c>
      <c r="B381" t="str">
        <f>'arf3'!AC381</f>
        <v>Gene:LAMA2&amp;HGNC:6482&amp;OMIM:156225&amp;UserInfo:Muscular dystrophy, congenital merosin-deficient ; Muscular dystrophy, congenital, due to partial LAMA2 deficiency&amp;UserType:SyndrRetard;RetardPlusCerebAbnorm;Neuro;</v>
      </c>
    </row>
    <row r="382" spans="1:2" x14ac:dyDescent="0.2">
      <c r="A382" s="5" t="s">
        <v>1149</v>
      </c>
      <c r="B382" t="str">
        <f>'arf3'!AC382</f>
        <v>Gene:LAMC3&amp;HGNC:6494&amp;OMIM:604349&amp;UserInfo:Cortical malformations, occipital&amp;UserType:SyndrRetard;RetardPlusCerebAbnorm;NonRetardButSyndr;</v>
      </c>
    </row>
    <row r="383" spans="1:2" x14ac:dyDescent="0.2">
      <c r="A383" s="5" t="s">
        <v>1152</v>
      </c>
      <c r="B383" t="str">
        <f>'arf3'!AC383</f>
        <v>Gene:LAMP2&amp;HGNC:6501&amp;OMIM:309060&amp;UserInfo:Danon disease&amp;UserType:SyndrRetard;Cardiopathy;Neuro;</v>
      </c>
    </row>
    <row r="384" spans="1:2" x14ac:dyDescent="0.2">
      <c r="A384" s="5" t="s">
        <v>1155</v>
      </c>
      <c r="B384" t="str">
        <f>'arf3'!AC384</f>
        <v>Gene:LARGE1&amp;HGNC:6511&amp;OMIM:603590&amp;UserInfo:Muscular dystrophy-dystroglycanopathy (congenital with brain and eye anomalies), type A, 6 ; Muscular dystrophy-dystroglycanopathy (congenital with mental retardation), type B, 6&amp;UserType:SyndrRetard;RetardPlusCerebAbnorm;Neuro;</v>
      </c>
    </row>
    <row r="385" spans="1:2" x14ac:dyDescent="0.2">
      <c r="A385" s="5" t="s">
        <v>1158</v>
      </c>
      <c r="B385" t="str">
        <f>'arf3'!AC385</f>
        <v>Gene:LARP7&amp;HGNC:24912&amp;OMIM:612026&amp;UserInfo:Alazami syndrome&amp;UserType:SyndrRetard;</v>
      </c>
    </row>
    <row r="386" spans="1:2" x14ac:dyDescent="0.2">
      <c r="A386" s="5" t="s">
        <v>1161</v>
      </c>
      <c r="B386" t="str">
        <f>'arf3'!AC386</f>
        <v>Gene:LIG4&amp;HGNC:6601&amp;OMIM:601837&amp;UserInfo:LIG4 syndrome ; Multiple myeloma, resistance to&amp;UserType:SyndrRetard;</v>
      </c>
    </row>
    <row r="387" spans="1:2" x14ac:dyDescent="0.2">
      <c r="A387" s="5" t="s">
        <v>1164</v>
      </c>
      <c r="B387" t="str">
        <f>'arf3'!AC387</f>
        <v>Gene:LINS1&amp;HGNC:30922&amp;OMIM:610350&amp;UserInfo:Mental retardation, autosomal recessive 27&amp;UserType:NonSyndrRetard;SyndrRetard;</v>
      </c>
    </row>
    <row r="388" spans="1:2" x14ac:dyDescent="0.2">
      <c r="A388" s="12" t="s">
        <v>1167</v>
      </c>
      <c r="B388" t="str">
        <f>'arf3'!AC388</f>
        <v>Gene:LMBRD1&amp;HGNC:23038&amp;OMIM:612625&amp;UserInfo:Methylmalonic aciduria and homocystinuria, cblF type&amp;UserType:NonSyndrRetard;SyndrRetard;Metabolism;</v>
      </c>
    </row>
    <row r="389" spans="1:2" x14ac:dyDescent="0.2">
      <c r="A389" s="5" t="s">
        <v>1170</v>
      </c>
      <c r="B389" t="str">
        <f>'arf3'!AC389</f>
        <v>Gene:LMNA&amp;HGNC:6636&amp;OMIM:150330&amp;UserInfo:Cardiomyopathy, dilated, 1A ; Charcot-Marie-Tooth disease, type 2B1 ; Emery-Dreifuss muscular dystrophy 2, AD ; Emery-Dreifuss muscular dystrophy 3, AR ; Heart-hand syndrome, Slovenian type ; Hutchinson-Gilford progeria ; Lipodystrophy, familial partial, type 2 ; Malouf syndrome ; Mandibuloacral dysplasia ; Muscular dystrophy, congenital ; Muscular dystrophy, limb-girdle, type 1B ; Restrictive dermopathy, lethal&amp;UserType:SyndrRetard;NonRetardButSyndr;</v>
      </c>
    </row>
    <row r="390" spans="1:2" x14ac:dyDescent="0.2">
      <c r="A390" s="5" t="s">
        <v>1173</v>
      </c>
      <c r="B390" t="str">
        <f>'arf3'!AC390</f>
        <v>Gene:LRP2&amp;HGNC:6694&amp;OMIM:600073&amp;UserInfo:Donnai-Barrow syndrome&amp;UserType:SyndrRetard;NonRetardButSyndr;</v>
      </c>
    </row>
    <row r="391" spans="1:2" x14ac:dyDescent="0.2">
      <c r="A391" s="5" t="s">
        <v>1176</v>
      </c>
      <c r="B391" t="str">
        <f>'arf3'!AC391</f>
        <v>Gene:LRPPRC&amp;HGNC:15714&amp;OMIM:607544&amp;UserInfo:Leigh syndrome, French-Canadian type&amp;UserType:NonSyndrRetard;SyndrRetard;Encephalo;Metabolism;</v>
      </c>
    </row>
    <row r="392" spans="1:2" x14ac:dyDescent="0.2">
      <c r="A392" s="5" t="s">
        <v>1179</v>
      </c>
      <c r="B392" t="str">
        <f>'arf3'!AC392</f>
        <v>Gene:MAGEL2&amp;HGNC:6814&amp;OMIM:605283&amp;UserInfo:Schaaf-Yang syndrome&amp;UserType:SyndrRetard;</v>
      </c>
    </row>
    <row r="393" spans="1:2" x14ac:dyDescent="0.2">
      <c r="A393" s="5" t="s">
        <v>1182</v>
      </c>
      <c r="B393" t="str">
        <f>'arf3'!AC393</f>
        <v>Gene:MAN1B1&amp;HGNC:6823&amp;OMIM:604346&amp;UserInfo:Mental retardation, autosomal recessive 15&amp;UserType:NonSyndrRetard;SyndrRetard;</v>
      </c>
    </row>
    <row r="394" spans="1:2" x14ac:dyDescent="0.2">
      <c r="A394" s="5" t="s">
        <v>1185</v>
      </c>
      <c r="B394" t="str">
        <f>'arf3'!AC394</f>
        <v>Gene:MAN2B1&amp;HGNC:6826&amp;OMIM:609458&amp;UserInfo:Mannosidosis, alpha-, types I and II&amp;UserType:NonSyndrRetard;SyndrRetard;Metabolism;</v>
      </c>
    </row>
    <row r="395" spans="1:2" x14ac:dyDescent="0.2">
      <c r="A395" s="5" t="s">
        <v>1188</v>
      </c>
      <c r="B395" t="str">
        <f>'arf3'!AC395</f>
        <v>Gene:MANBA&amp;HGNC:6831&amp;OMIM:609489&amp;UserInfo:Mannosidosis, beta&amp;UserType:NonSyndrRetard;SyndrRetard;Metabolism;</v>
      </c>
    </row>
    <row r="396" spans="1:2" x14ac:dyDescent="0.2">
      <c r="A396" s="5" t="s">
        <v>1191</v>
      </c>
      <c r="B396" t="str">
        <f>'arf3'!AC396</f>
        <v>Gene:MAOA&amp;HGNC:6833&amp;OMIM:309850&amp;UserInfo:Brunner syndrome ; Antisocial behavior&amp;UserType:SyndrRetard;</v>
      </c>
    </row>
    <row r="397" spans="1:2" x14ac:dyDescent="0.2">
      <c r="A397" s="5" t="s">
        <v>1194</v>
      </c>
      <c r="B397" t="str">
        <f>'arf3'!AC397</f>
        <v>Gene:MAP2K1&amp;HGNC:6840&amp;OMIM:176872&amp;UserInfo:Cardiofaciocutaneous syndrome 3&amp;UserType:SyndrRetard;</v>
      </c>
    </row>
    <row r="398" spans="1:2" x14ac:dyDescent="0.2">
      <c r="A398" s="5" t="s">
        <v>1197</v>
      </c>
      <c r="B398" t="str">
        <f>'arf3'!AC398</f>
        <v>Gene:MAP2K2&amp;HGNC:6842&amp;OMIM:601263&amp;UserInfo:Cardiofaciocutaneous syndrome 4&amp;UserType:SyndrRetard;</v>
      </c>
    </row>
    <row r="399" spans="1:2" x14ac:dyDescent="0.2">
      <c r="A399" s="5" t="s">
        <v>1200</v>
      </c>
      <c r="B399" t="str">
        <f>'arf3'!AC399</f>
        <v>Gene:MBD5&amp;HGNC:20444&amp;OMIM:611472&amp;UserInfo:Mental retardation, autosomal dominant 1&amp;UserType:NonSyndrRetard;SyndrRetard;Encephalo;</v>
      </c>
    </row>
    <row r="400" spans="1:2" x14ac:dyDescent="0.2">
      <c r="A400" s="5" t="s">
        <v>1203</v>
      </c>
      <c r="B400" t="str">
        <f>'arf3'!AC400</f>
        <v>Gene:MCCC1&amp;HGNC:6936&amp;OMIM:609010&amp;UserInfo:3-Methylcrotonyl-CoA carboxylase 1 deficiency&amp;UserType:NonSyndrRetard;Metabolism;</v>
      </c>
    </row>
    <row r="401" spans="1:2" x14ac:dyDescent="0.2">
      <c r="A401" s="5" t="s">
        <v>1206</v>
      </c>
      <c r="B401" t="str">
        <f>'arf3'!AC401</f>
        <v>Gene:MCCC2&amp;HGNC:6937&amp;OMIM:609014&amp;UserInfo:3-Methylcrotonyl-CoA carboxylase 2 deficiency&amp;UserType:NonSyndrRetard;Metabolism;</v>
      </c>
    </row>
    <row r="402" spans="1:2" x14ac:dyDescent="0.2">
      <c r="A402" s="5" t="s">
        <v>1209</v>
      </c>
      <c r="B402" t="str">
        <f>'arf3'!AC402</f>
        <v>Gene:MCOLN1&amp;HGNC:13356&amp;OMIM:605248&amp;UserInfo:Mucolipidosis IV&amp;UserType:SyndrRetard;Encephalo;Metabolism;</v>
      </c>
    </row>
    <row r="403" spans="1:2" x14ac:dyDescent="0.2">
      <c r="A403" s="5" t="s">
        <v>1212</v>
      </c>
      <c r="B403" t="str">
        <f>'arf3'!AC403</f>
        <v>Gene:MCPH1&amp;HGNC:6954&amp;OMIM:607117&amp;UserInfo:Microcephaly 1, primary, autosomal recessive&amp;UserType:SyndrRetard;</v>
      </c>
    </row>
    <row r="404" spans="1:2" x14ac:dyDescent="0.2">
      <c r="A404" s="5" t="s">
        <v>1215</v>
      </c>
      <c r="B404" t="str">
        <f>'arf3'!AC404</f>
        <v>Gene:MECP2&amp;HGNC:6990&amp;OMIM:300005&amp;UserInfo:Encephalopathy, neonatal severe ; Mental retardation, X-linked syndromic, Lubs type ; Mental retardation, X-linked, syndromic 13 ; Rett syndrome ; Rett syndrome, atypical ; Rett syndrome, preserved speech variant ; Autism susceptibility, X-linked 3&amp;UserType:SyndrRetard;Encephalo;</v>
      </c>
    </row>
    <row r="405" spans="1:2" x14ac:dyDescent="0.2">
      <c r="A405" s="5" t="s">
        <v>1218</v>
      </c>
      <c r="B405" t="str">
        <f>'arf3'!AC405</f>
        <v>Gene:MED12&amp;HGNC:11957&amp;OMIM:300188&amp;UserInfo:Lujan-Fryns syndrome ; Ohdo syndrome, X-linked ; Opitz-Kaveggia syndrome&amp;UserType:SyndrRetard;</v>
      </c>
    </row>
    <row r="406" spans="1:2" x14ac:dyDescent="0.2">
      <c r="A406" s="5" t="s">
        <v>1221</v>
      </c>
      <c r="B406" t="str">
        <f>'arf3'!AC406</f>
        <v>Gene:MED13L&amp;HGNC:22962&amp;OMIM:608771&amp;UserInfo:Mental retardation and distinctive facial features with or without cardiac defects ; Transposition of the great arteries, dextro-looped 1&amp;UserType:SyndrRetard;</v>
      </c>
    </row>
    <row r="407" spans="1:2" x14ac:dyDescent="0.2">
      <c r="A407" s="5" t="s">
        <v>1224</v>
      </c>
      <c r="B407" t="str">
        <f>'arf3'!AC407</f>
        <v>Gene:MED17&amp;HGNC:2375&amp;OMIM:603810&amp;UserInfo:Microcephaly, postnatal progressive, with seizures and brain atrophy&amp;UserType:SyndrRetard;RetardPlusCerebAbnorm;</v>
      </c>
    </row>
    <row r="408" spans="1:2" x14ac:dyDescent="0.2">
      <c r="A408" s="5" t="s">
        <v>1227</v>
      </c>
      <c r="B408" t="str">
        <f>'arf3'!AC408</f>
        <v>Gene:MED23&amp;HGNC:2372&amp;OMIM:605042&amp;UserInfo:Mental retardation, autosomal recessive 18&amp;UserType:NonSyndrRetard;</v>
      </c>
    </row>
    <row r="409" spans="1:2" x14ac:dyDescent="0.2">
      <c r="A409" s="5" t="s">
        <v>1230</v>
      </c>
      <c r="B409" t="str">
        <f>'arf3'!AC409</f>
        <v>Gene:MEF2C&amp;HGNC:6996&amp;OMIM:600662&amp;UserInfo:Chromosome 5q14.3 deletion syndrome ; Mental retardation, stereotypic movements, epilepsy, and/or cerebral malformations&amp;UserType:SyndrRetard;RetardPlusCerebAbnorm;Encephalo;</v>
      </c>
    </row>
    <row r="410" spans="1:2" x14ac:dyDescent="0.2">
      <c r="A410" s="5" t="s">
        <v>1233</v>
      </c>
      <c r="B410" t="str">
        <f>'arf3'!AC410</f>
        <v>Gene:METTL23&amp;HGNC:26988&amp;OMIM:615262&amp;UserInfo:Mental retardation, autosomal recessive 44&amp;UserType:NonSyndrRetard;SyndrRetard;</v>
      </c>
    </row>
    <row r="411" spans="1:2" x14ac:dyDescent="0.2">
      <c r="A411" s="5" t="s">
        <v>1236</v>
      </c>
      <c r="B411" t="str">
        <f>'arf3'!AC411</f>
        <v>Gene:MGAT2&amp;HGNC:7045&amp;OMIM:602616&amp;UserInfo:Congenital disorder of glycosylation, type IIa&amp;UserType:NonSyndrRetard;SyndrRetard;Metabolism;</v>
      </c>
    </row>
    <row r="412" spans="1:2" x14ac:dyDescent="0.2">
      <c r="A412" s="5" t="s">
        <v>1239</v>
      </c>
      <c r="B412" t="str">
        <f>'arf3'!AC412</f>
        <v>Gene:MID1&amp;HGNC:7095&amp;OMIM:300552&amp;UserInfo:Opitz GBBB syndrome, type I&amp;UserType:SyndrRetard;NonRetardButSyndr;</v>
      </c>
    </row>
    <row r="413" spans="1:2" x14ac:dyDescent="0.2">
      <c r="A413" s="5" t="s">
        <v>1242</v>
      </c>
      <c r="B413" t="str">
        <f>'arf3'!AC413</f>
        <v>Gene:MID2&amp;HGNC:7096&amp;OMIM:300204&amp;UserInfo:?Mental retardation, X-linked 101&amp;UserType:NonSyndrRetard;</v>
      </c>
    </row>
    <row r="414" spans="1:2" x14ac:dyDescent="0.2">
      <c r="A414" s="5" t="s">
        <v>1245</v>
      </c>
      <c r="B414" t="str">
        <f>'arf3'!AC414</f>
        <v>Gene:MKKS&amp;HGNC:7108&amp;OMIM:604896&amp;UserInfo:Bardet-Biedl syndrome 6 ; McKusick-Kaufman syndrome&amp;UserType:SyndrRetard;NonRetardButSyndr;</v>
      </c>
    </row>
    <row r="415" spans="1:2" x14ac:dyDescent="0.2">
      <c r="A415" s="5" t="s">
        <v>1248</v>
      </c>
      <c r="B415" t="str">
        <f>'arf3'!AC415</f>
        <v>Gene:MLYCD&amp;HGNC:7150&amp;OMIM:606761&amp;UserInfo:Malonyl-CoA decarboxylase deficiency&amp;UserType:NonSyndrRetard;SyndrRetard;Metabolism;</v>
      </c>
    </row>
    <row r="416" spans="1:2" x14ac:dyDescent="0.2">
      <c r="A416" s="5" t="s">
        <v>1251</v>
      </c>
      <c r="B416" t="str">
        <f>'arf3'!AC416</f>
        <v>Gene:MMAA&amp;HGNC:18871&amp;OMIM:607481&amp;UserInfo:Methylmalonic aciduria, vitamin B12-responsive&amp;UserType:NonSyndrRetard;Metabolism;</v>
      </c>
    </row>
    <row r="417" spans="1:2" x14ac:dyDescent="0.2">
      <c r="A417" s="5" t="s">
        <v>1254</v>
      </c>
      <c r="B417" t="str">
        <f>'arf3'!AC417</f>
        <v>Gene:MMACHC&amp;HGNC:24525&amp;OMIM:609831&amp;UserInfo:Methylmalonic aciduria and homocystinuria, cblC type&amp;UserType:NonSyndrRetard;Metabolism;</v>
      </c>
    </row>
    <row r="418" spans="1:2" x14ac:dyDescent="0.2">
      <c r="A418" s="5" t="s">
        <v>1257</v>
      </c>
      <c r="B418" t="str">
        <f>'arf3'!AC418</f>
        <v>Gene:MMADHC&amp;HGNC:25221&amp;OMIM:611935&amp;UserInfo:Homocystinuria, cblD type, variant 1 ; Methylmalonic aciduria and homocystinuria, cblD type ; Methylmalonic aciduria, cblD type, variant 2&amp;UserType:NonSyndrRetard;Metabolism;</v>
      </c>
    </row>
    <row r="419" spans="1:2" x14ac:dyDescent="0.2">
      <c r="A419" s="5" t="s">
        <v>1260</v>
      </c>
      <c r="B419" t="str">
        <f>'arf3'!AC419</f>
        <v>Gene:MMP21&amp;HGNC:14357&amp;OMIM:608416&amp;UserInfo:Heterotaxy, visceral, 7, autosomal&amp;UserType:NonSyndrRetard;SyndrRetard;</v>
      </c>
    </row>
    <row r="420" spans="1:2" x14ac:dyDescent="0.2">
      <c r="A420" s="5" t="s">
        <v>1263</v>
      </c>
      <c r="B420" t="str">
        <f>'arf3'!AC420</f>
        <v>Gene:MOCS1&amp;HGNC:7190&amp;OMIM:603707&amp;UserInfo:Molybdenum cofactor deficiency A&amp;UserType:NonSyndrRetard;SyndrRetard;Encephalo;Metabolism;</v>
      </c>
    </row>
    <row r="421" spans="1:2" x14ac:dyDescent="0.2">
      <c r="A421" s="5" t="s">
        <v>1266</v>
      </c>
      <c r="B421" t="str">
        <f>'arf3'!AC421</f>
        <v>Gene:MOCS2&amp;HGNC:7193&amp;OMIM:603708&amp;UserInfo:Molybdenum cofactor deficiency B&amp;UserType:NonSyndrRetard;SyndrRetard;Encephalo;Metabolism;</v>
      </c>
    </row>
    <row r="422" spans="1:2" x14ac:dyDescent="0.2">
      <c r="A422" s="5" t="s">
        <v>1269</v>
      </c>
      <c r="B422" t="str">
        <f>'arf3'!AC422</f>
        <v>Gene:MOGS&amp;HGNC:24862&amp;OMIM:601336&amp;UserInfo:Congenital disorder of glycosylation, type IIb&amp;UserType:NonSyndrRetard;SyndrRetard;Encephalo;Metabolism;</v>
      </c>
    </row>
    <row r="423" spans="1:2" x14ac:dyDescent="0.2">
      <c r="A423" s="5" t="s">
        <v>1272</v>
      </c>
      <c r="B423" t="str">
        <f>'arf3'!AC423</f>
        <v>Gene:MPDU1&amp;HGNC:7207&amp;OMIM:604041&amp;UserInfo:Congenital disorder of glycosylation, type If&amp;UserType:NonSyndrRetard;SyndrRetard;Encephalo;Metabolism;</v>
      </c>
    </row>
    <row r="424" spans="1:2" x14ac:dyDescent="0.2">
      <c r="A424" s="5" t="s">
        <v>1275</v>
      </c>
      <c r="B424" t="str">
        <f>'arf3'!AC424</f>
        <v>Gene:MPDZ&amp;HGNC:7208&amp;OMIM:603785&amp;UserInfo:Hydrocephalus, nonsyndromic, autosomal recessive 2&amp;UserType:SyndrRetard;RetardPlusCerebAbnorm;</v>
      </c>
    </row>
    <row r="425" spans="1:2" x14ac:dyDescent="0.2">
      <c r="A425" s="5" t="s">
        <v>1278</v>
      </c>
      <c r="B425" t="str">
        <f>'arf3'!AC425</f>
        <v>Gene:MPLKIP&amp;HGNC:16002&amp;OMIM:609188&amp;UserInfo:Trichothiodystrophy 4, nonphotosensitive&amp;UserType:SyndrRetard;</v>
      </c>
    </row>
    <row r="426" spans="1:2" x14ac:dyDescent="0.2">
      <c r="A426" s="5" t="s">
        <v>1281</v>
      </c>
      <c r="B426" t="str">
        <f>'arf3'!AC426</f>
        <v>Gene:MRPS22&amp;HGNC:14508&amp;OMIM:605810&amp;UserInfo:Combined oxidative phosphorylation deficiency 5&amp;UserType:NonSyndrRetard;SyndrRetard;Encephalo;Metabolism;</v>
      </c>
    </row>
    <row r="427" spans="1:2" x14ac:dyDescent="0.2">
      <c r="A427" s="5" t="s">
        <v>1284</v>
      </c>
      <c r="B427" t="str">
        <f>'arf3'!AC427</f>
        <v>Gene:MTHFR&amp;HGNC:7436&amp;OMIM:607093&amp;UserInfo:Homocystinuria due to MTHFR deficiency ; Neural tube defects, susceptibility to ; Schizophrenia, susceptibility to ; Thromboembolism, susceptibility to ; Vascular disease, susceptibility to&amp;UserType:NonSyndrRetard;SyndrRetard;Encephalo;Metabolism;</v>
      </c>
    </row>
    <row r="428" spans="1:2" x14ac:dyDescent="0.2">
      <c r="A428" s="5" t="s">
        <v>1287</v>
      </c>
      <c r="B428" t="str">
        <f>'arf3'!AC428</f>
        <v>Gene:MTOR&amp;HGNC:3942&amp;OMIM:601231&amp;UserInfo:Smith-Kingsmore syndrome&amp;UserType:SyndrRetard;RetardPlusCerebAbnorm;Encephalo;</v>
      </c>
    </row>
    <row r="429" spans="1:2" x14ac:dyDescent="0.2">
      <c r="A429" s="5" t="s">
        <v>1290</v>
      </c>
      <c r="B429" t="str">
        <f>'arf3'!AC429</f>
        <v>Gene:MTR&amp;HGNC:7468&amp;OMIM:156570&amp;UserInfo:Homocystinuria-megaloblastic anemia, cblG complementation type ; Neural tube defects, folate-sensitive, susceptibility to&amp;UserType:NonSyndrRetard;SyndrRetard;Metabolism;</v>
      </c>
    </row>
    <row r="430" spans="1:2" x14ac:dyDescent="0.2">
      <c r="A430" s="5" t="s">
        <v>1293</v>
      </c>
      <c r="B430" t="str">
        <f>'arf3'!AC430</f>
        <v>Gene:MTRR&amp;HGNC:7473&amp;OMIM:602568&amp;UserInfo:Homocystinuria-megaloblastic anemia, cbl E type ; Neural tube defects, folate-sensitive, susceptibility to&amp;UserType:NonSyndrRetard;SyndrRetard;Metabolism;</v>
      </c>
    </row>
    <row r="431" spans="1:2" x14ac:dyDescent="0.2">
      <c r="A431" s="5" t="s">
        <v>1296</v>
      </c>
      <c r="B431" t="str">
        <f>'arf3'!AC431</f>
        <v>Gene:MUT&amp;HGNC:7526&amp;OMIM:609058&amp;UserInfo:Methylmalonic aciduria, mut(0) type&amp;UserType:NonSyndrRetard;Metabolism;</v>
      </c>
    </row>
    <row r="432" spans="1:2" x14ac:dyDescent="0.2">
      <c r="A432" s="5" t="s">
        <v>1299</v>
      </c>
      <c r="B432" t="str">
        <f>'arf3'!AC432</f>
        <v>Gene:MVK&amp;HGNC:7530&amp;OMIM:251170&amp;UserInfo:Hyper-IgD syndrome ; Mevalonic aciduria ; Porokeratosis 3, multiple types&amp;UserType:SyndrRetard;Encephalo;Metabolism;</v>
      </c>
    </row>
    <row r="433" spans="1:2" x14ac:dyDescent="0.2">
      <c r="A433" s="5" t="s">
        <v>1302</v>
      </c>
      <c r="B433" t="str">
        <f>'arf3'!AC433</f>
        <v>Gene:MYCN&amp;HGNC:7559&amp;OMIM:164840&amp;UserInfo:Feingold syndrome&amp;UserType:SyndrRetard;</v>
      </c>
    </row>
    <row r="434" spans="1:2" x14ac:dyDescent="0.2">
      <c r="A434" s="5" t="s">
        <v>1305</v>
      </c>
      <c r="B434" t="str">
        <f>'arf3'!AC434</f>
        <v>Gene:MYH9&amp;HGNC:7579&amp;OMIM:160775&amp;UserInfo:Deafness, autosomal dominant 17 ; Epstein syndrome ; Fechtner syndrome ; Macrothrombocytopenia and progressive sensorineural deafness ; May-Hegglin anomaly ; Sebastian syndrome&amp;UserType:NonRetardButSyndr;</v>
      </c>
    </row>
    <row r="435" spans="1:2" x14ac:dyDescent="0.2">
      <c r="A435" s="5" t="s">
        <v>1308</v>
      </c>
      <c r="B435" t="str">
        <f>'arf3'!AC435</f>
        <v>Gene:MYO5A&amp;HGNC:7602&amp;OMIM:160777&amp;UserInfo:Griscelli syndrome, type 1&amp;UserType:SyndrRetard;</v>
      </c>
    </row>
    <row r="436" spans="1:2" x14ac:dyDescent="0.2">
      <c r="A436" s="5" t="s">
        <v>1311</v>
      </c>
      <c r="B436" t="str">
        <f>'arf3'!AC436</f>
        <v>Gene:MYT1L&amp;HGNC:7623&amp;OMIM:613084&amp;UserInfo:Mental retardation, autosomal dominant 39&amp;UserType:NonSyndrRetard;SyndrRetard;</v>
      </c>
    </row>
    <row r="437" spans="1:2" x14ac:dyDescent="0.2">
      <c r="A437" s="5" t="s">
        <v>1314</v>
      </c>
      <c r="B437" t="str">
        <f>'arf3'!AC437</f>
        <v>Gene:NAA10&amp;HGNC:18704&amp;OMIM:300013&amp;UserInfo:?Microphthalmia, syndromic 1 ; Ogden syndrome&amp;UserType:NonSyndrRetard;SyndrRetard;</v>
      </c>
    </row>
    <row r="438" spans="1:2" x14ac:dyDescent="0.2">
      <c r="A438" s="5" t="s">
        <v>1317</v>
      </c>
      <c r="B438" t="str">
        <f>'arf3'!AC438</f>
        <v>Gene:NAGA&amp;HGNC:7631&amp;OMIM:104170&amp;UserInfo:Kanzaki disease ; Schindler disease, type I ; Schindler disease, type III&amp;UserType:NonSyndrRetard;SyndrRetard;Encephalo;Metabolism;</v>
      </c>
    </row>
    <row r="439" spans="1:2" x14ac:dyDescent="0.2">
      <c r="A439" s="5" t="s">
        <v>1320</v>
      </c>
      <c r="B439" t="str">
        <f>'arf3'!AC439</f>
        <v>Gene:NAGLU&amp;HGNC:7632&amp;OMIM:609701&amp;UserInfo:?Charcot-Marie-Tooth disease, axonal, type 2V ; Mucopolysaccharidosis type IIIB (Sanfilippo B)&amp;UserType:NonSyndrRetard;SyndrRetard;Metabolism;</v>
      </c>
    </row>
    <row r="440" spans="1:2" x14ac:dyDescent="0.2">
      <c r="A440" s="5" t="s">
        <v>1323</v>
      </c>
      <c r="B440" t="str">
        <f>'arf3'!AC440</f>
        <v>Gene:NALCN&amp;HGNC:19082&amp;OMIM:611549&amp;UserInfo:Congenital contractures of the limbs and face, hypotonia, and developmental delay ; Hypotonia, infantile, with psychomotor retardation and characteristic facies 1&amp;UserType:SyndrRetard;</v>
      </c>
    </row>
    <row r="441" spans="1:2" x14ac:dyDescent="0.2">
      <c r="A441" s="5" t="s">
        <v>1326</v>
      </c>
      <c r="B441" t="str">
        <f>'arf3'!AC441</f>
        <v>Gene:NBN&amp;HGNC:7652&amp;OMIM:602667&amp;UserInfo:Aplastic anemia ; Leukemia, acute lymphoblastic ; Nijmegen breakage syndrome&amp;UserType:SyndrRetard;</v>
      </c>
    </row>
    <row r="442" spans="1:2" x14ac:dyDescent="0.2">
      <c r="A442" s="5" t="s">
        <v>1329</v>
      </c>
      <c r="B442" t="str">
        <f>'arf3'!AC442</f>
        <v>Gene:NDE1&amp;HGNC:17619&amp;OMIM:609449&amp;UserInfo:?Microhydranencephaly ; Lissencephaly 4 (with microcephaly)&amp;UserType:SyndrRetard;RetardPlusCerebAbnorm;Encephalo;</v>
      </c>
    </row>
    <row r="443" spans="1:2" x14ac:dyDescent="0.2">
      <c r="A443" s="5" t="s">
        <v>1332</v>
      </c>
      <c r="B443" t="str">
        <f>'arf3'!AC443</f>
        <v>Gene:NDP&amp;HGNC:7678&amp;OMIM:300658&amp;UserInfo:Exudative vitreoretinopathy 2, X-linked ; Norrie disease&amp;UserType:SyndrRetard;</v>
      </c>
    </row>
    <row r="444" spans="1:2" x14ac:dyDescent="0.2">
      <c r="A444" s="5" t="s">
        <v>1335</v>
      </c>
      <c r="B444" t="str">
        <f>'arf3'!AC444</f>
        <v>Gene:NDST1&amp;HGNC:7680&amp;OMIM:600853&amp;UserInfo:Mental retardation, autosomal recessive 46&amp;UserType:NonSyndrRetard;</v>
      </c>
    </row>
    <row r="445" spans="1:2" x14ac:dyDescent="0.2">
      <c r="A445" s="5" t="s">
        <v>1338</v>
      </c>
      <c r="B445" t="str">
        <f>'arf3'!AC445</f>
        <v>Gene:NDUFA1&amp;HGNC:7683&amp;OMIM:300078&amp;UserInfo:Mitochondrial complex I deficiency&amp;UserType:NonSyndrRetard;Encephalo;Metabolism;</v>
      </c>
    </row>
    <row r="446" spans="1:2" x14ac:dyDescent="0.2">
      <c r="A446" s="5" t="s">
        <v>1341</v>
      </c>
      <c r="B446" t="str">
        <f>'arf3'!AC446</f>
        <v>Gene:NDUFA11&amp;HGNC:20371&amp;OMIM:612638&amp;UserInfo:Mitochondrial complex I deficiency&amp;UserType:NonSyndrRetard;Encephalo;Metabolism;</v>
      </c>
    </row>
    <row r="447" spans="1:2" x14ac:dyDescent="0.2">
      <c r="A447" s="5" t="s">
        <v>1343</v>
      </c>
      <c r="B447" t="str">
        <f>'arf3'!AC447</f>
        <v>Gene:NDUFA12&amp;HGNC:23987&amp;OMIM:614530&amp;UserInfo:Leigh syndrome due to mitochondrial complex 1 deficiency&amp;UserType:NonSyndrRetard;Encephalo;Metabolism;</v>
      </c>
    </row>
    <row r="448" spans="1:2" x14ac:dyDescent="0.2">
      <c r="A448" s="5" t="s">
        <v>1346</v>
      </c>
      <c r="B448" t="str">
        <f>'arf3'!AC448</f>
        <v>Gene:NDUFS1&amp;HGNC:7707&amp;OMIM:157655&amp;UserInfo:Mitochondrial complex I deficiency&amp;UserType:NonSyndrRetard;Encephalo;Metabolism;</v>
      </c>
    </row>
    <row r="449" spans="1:2" x14ac:dyDescent="0.2">
      <c r="A449" s="5" t="s">
        <v>1348</v>
      </c>
      <c r="B449" t="str">
        <f>'arf3'!AC449</f>
        <v>Gene:NDUFS2&amp;HGNC:7708&amp;OMIM:602985&amp;UserInfo:Mitochondrial complex I deficiency&amp;UserType:NonSyndrRetard;Encephalo;Metabolism;</v>
      </c>
    </row>
    <row r="450" spans="1:2" x14ac:dyDescent="0.2">
      <c r="A450" s="5" t="s">
        <v>1350</v>
      </c>
      <c r="B450" t="str">
        <f>'arf3'!AC450</f>
        <v>Gene:NDUFS3&amp;HGNC:7710&amp;OMIM:603846&amp;UserInfo:Leigh syndrome due to mitochondrial complex I deficiency ; Mitochondrial complex I deficiency&amp;UserType:NonSyndrRetard;Encephalo;Metabolism;</v>
      </c>
    </row>
    <row r="451" spans="1:2" x14ac:dyDescent="0.2">
      <c r="A451" s="5" t="s">
        <v>1353</v>
      </c>
      <c r="B451" t="str">
        <f>'arf3'!AC451</f>
        <v>Gene:NDUFS4&amp;HGNC:7711&amp;OMIM:602694&amp;UserInfo:Leigh syndrome ; Mitochondrial complex I deficiency&amp;UserType:NonSyndrRetard;Encephalo;Metabolism;</v>
      </c>
    </row>
    <row r="452" spans="1:2" x14ac:dyDescent="0.2">
      <c r="A452" s="5" t="s">
        <v>1356</v>
      </c>
      <c r="B452" t="str">
        <f>'arf3'!AC452</f>
        <v>Gene:NDUFS7&amp;HGNC:7714&amp;OMIM:601825&amp;UserInfo:Leigh syndrome&amp;UserType:NonSyndrRetard;Encephalo;Metabolism;</v>
      </c>
    </row>
    <row r="453" spans="1:2" x14ac:dyDescent="0.2">
      <c r="A453" s="5" t="s">
        <v>1359</v>
      </c>
      <c r="B453" t="str">
        <f>'arf3'!AC453</f>
        <v>Gene:NDUFS8&amp;HGNC:7715&amp;OMIM:602141&amp;UserInfo:Leigh syndrome due to mitochondrial complex I deficiency&amp;UserType:NonSyndrRetard;Encephalo;Metabolism;</v>
      </c>
    </row>
    <row r="454" spans="1:2" x14ac:dyDescent="0.2">
      <c r="A454" s="5" t="s">
        <v>1362</v>
      </c>
      <c r="B454" t="str">
        <f>'arf3'!AC454</f>
        <v>Gene:NDUFV1&amp;HGNC:7716&amp;OMIM:161015&amp;UserInfo:Mitochondrial complex I deficiency&amp;UserType:NonSyndrRetard;Encephalo;Metabolism;</v>
      </c>
    </row>
    <row r="455" spans="1:2" x14ac:dyDescent="0.2">
      <c r="A455" s="5" t="s">
        <v>1364</v>
      </c>
      <c r="B455" t="str">
        <f>'arf3'!AC455</f>
        <v>Gene:NEU1&amp;HGNC:7758&amp;OMIM:608272&amp;UserInfo:Sialidosis, type I ; Sialidosis, type II&amp;UserType:NonSyndrRetard;SyndrRetard;Encephalo;Metabolism;</v>
      </c>
    </row>
    <row r="456" spans="1:2" x14ac:dyDescent="0.2">
      <c r="A456" s="5" t="s">
        <v>1367</v>
      </c>
      <c r="B456" t="str">
        <f>'arf3'!AC456</f>
        <v>Gene:nfatc1&amp;HGNC:7775&amp;OMIM:600489&amp;UserInfo:No OMIM phenotype&amp;UserType:</v>
      </c>
    </row>
    <row r="457" spans="1:2" x14ac:dyDescent="0.2">
      <c r="A457" s="5" t="s">
        <v>1369</v>
      </c>
      <c r="B457" t="str">
        <f>'arf3'!AC457</f>
        <v>Gene:NFIA&amp;HGNC:7784&amp;OMIM:600727&amp;UserInfo:No OMIM phenotype&amp;UserType:SyndrRetard;</v>
      </c>
    </row>
    <row r="458" spans="1:2" x14ac:dyDescent="0.2">
      <c r="A458" s="5" t="s">
        <v>1371</v>
      </c>
      <c r="B458" t="str">
        <f>'arf3'!AC458</f>
        <v>Gene:NFIX&amp;HGNC:7788&amp;OMIM:164005&amp;UserInfo:Marshall-Smith syndrome ; Sotos syndrome 2&amp;UserType:SyndrRetard;</v>
      </c>
    </row>
    <row r="459" spans="1:2" x14ac:dyDescent="0.2">
      <c r="A459" s="5" t="s">
        <v>1374</v>
      </c>
      <c r="B459" t="str">
        <f>'arf3'!AC459</f>
        <v>Gene:NHEJ1&amp;HGNC:25737&amp;OMIM:611290&amp;UserInfo:Severe combined immunodeficiency with microcephaly, growth retardation, and sensitivity to ionizing radiation&amp;UserType:SyndrRetard;RetardPlusCerebAbnorm;</v>
      </c>
    </row>
    <row r="460" spans="1:2" x14ac:dyDescent="0.2">
      <c r="A460" s="5" t="s">
        <v>1377</v>
      </c>
      <c r="B460" t="str">
        <f>'arf3'!AC460</f>
        <v>Gene:NHS&amp;HGNC:7820&amp;OMIM:300457&amp;UserInfo:Cataract 40, X-linked ; Nance-Horan syndrome&amp;UserType:SyndrRetard;</v>
      </c>
    </row>
    <row r="461" spans="1:2" x14ac:dyDescent="0.2">
      <c r="A461" s="5" t="s">
        <v>1380</v>
      </c>
      <c r="B461" t="str">
        <f>'arf3'!AC461</f>
        <v>Gene:NIN&amp;HGNC:14906&amp;OMIM:608684&amp;UserInfo:?Seckel syndrome 7&amp;UserType:SyndrRetard;</v>
      </c>
    </row>
    <row r="462" spans="1:2" x14ac:dyDescent="0.2">
      <c r="A462" s="5" t="s">
        <v>1383</v>
      </c>
      <c r="B462" t="str">
        <f>'arf3'!AC462</f>
        <v>Gene:NIPBL&amp;HGNC:28862&amp;OMIM:608667&amp;UserInfo:Cornelia de Lange syndrome 1&amp;UserType:SyndrRetard;</v>
      </c>
    </row>
    <row r="463" spans="1:2" x14ac:dyDescent="0.2">
      <c r="A463" s="5" t="s">
        <v>1386</v>
      </c>
      <c r="B463" t="str">
        <f>'arf3'!AC463</f>
        <v>Gene:NKX2-1&amp;HGNC:11825&amp;OMIM:600635&amp;UserInfo:Chorea, hereditary benign ; Choreoathetosis, hypothyroidism, and neonatal respiratory distress ; Thyroid cancer, monmedullary, 1&amp;UserType:SyndrRetard;NonRetardButSyndr;Neuro;</v>
      </c>
    </row>
    <row r="464" spans="1:2" x14ac:dyDescent="0.2">
      <c r="A464" s="5" t="s">
        <v>1389</v>
      </c>
      <c r="B464" t="str">
        <f>'arf3'!AC464</f>
        <v>Gene:NLGN3&amp;HGNC:14289&amp;OMIM:300336&amp;UserInfo:Asperger syndrome susceptibility, X-linked 1 ; Autism susceptibility, X-linked 1&amp;UserType:NonSyndrRetard;</v>
      </c>
    </row>
    <row r="465" spans="1:2" x14ac:dyDescent="0.2">
      <c r="A465" s="5" t="s">
        <v>1392</v>
      </c>
      <c r="B465" t="str">
        <f>'arf3'!AC465</f>
        <v>Gene:NLGN4X&amp;HGNC:14287&amp;OMIM:300427&amp;UserInfo:Mental retardation, X-linked ; Asperger syndrome susceptibility, X-linked 2 ; Autism susceptibility, X-linked 2&amp;UserType:NonSyndrRetard;</v>
      </c>
    </row>
    <row r="466" spans="1:2" x14ac:dyDescent="0.2">
      <c r="A466" s="5" t="s">
        <v>1395</v>
      </c>
      <c r="B466" t="str">
        <f>'arf3'!AC466</f>
        <v>Gene:NLRP3&amp;HGNC:16400&amp;OMIM:606416&amp;UserInfo:CINCA syndrome ; Familial cold-induced inflammatory syndrome 1 ; Muckle-Wells syndrome&amp;UserType:NonRetardButSyndr;</v>
      </c>
    </row>
    <row r="467" spans="1:2" x14ac:dyDescent="0.2">
      <c r="A467" s="5" t="s">
        <v>1398</v>
      </c>
      <c r="B467" t="str">
        <f>'arf3'!AC467</f>
        <v>Gene:NPHP1&amp;HGNC:7905&amp;OMIM:607100&amp;UserInfo:Joubert syndrome 4 ; Nephronophthisis 1, juvenile ; Senior-Loken syndrome-1&amp;UserType:SyndrRetard;RetardPlusCerebAbnorm;NonRetardButSyndr;</v>
      </c>
    </row>
    <row r="468" spans="1:2" x14ac:dyDescent="0.2">
      <c r="A468" s="5" t="s">
        <v>1401</v>
      </c>
      <c r="B468" t="str">
        <f>'arf3'!AC468</f>
        <v>Gene:NR2F1&amp;HGNC:7975&amp;OMIM:132890&amp;UserInfo:Bosch-Boonstra-Schaaf optic atrophy syndrome&amp;UserType:SyndrRetard;</v>
      </c>
    </row>
    <row r="469" spans="1:2" x14ac:dyDescent="0.2">
      <c r="A469" s="5" t="s">
        <v>1404</v>
      </c>
      <c r="B469" t="str">
        <f>'arf3'!AC469</f>
        <v>Gene:NRAS&amp;HGNC:7989&amp;OMIM:164790&amp;UserInfo:?RAS-associated autoimmune lymphoproliferative syndrome type IV, somatic ; Colorectal cancer, somatic ; Epidermal nevus, somatic ; Melanocytic nevus syndrome, congenital, somatic ; Neurocutaneous melanosis, somatic ; Noonan syndrome 6 ; Schimmelpenning-Feuerstein-Mims syndrome, somatic mosaic ; Thyroid carcinoma, follicular, somatic&amp;UserType:</v>
      </c>
    </row>
    <row r="470" spans="1:2" x14ac:dyDescent="0.2">
      <c r="A470" s="5" t="s">
        <v>1407</v>
      </c>
      <c r="B470" t="str">
        <f>'arf3'!AC470</f>
        <v>Gene:NRXN1&amp;HGNC:8008&amp;OMIM:600565&amp;UserInfo:Pitt-Hopkins-like syndrome 2 ; Schizophrenia, susceptibility to, 17&amp;UserType:NonSyndrRetard;SyndrRetard;</v>
      </c>
    </row>
    <row r="471" spans="1:2" x14ac:dyDescent="0.2">
      <c r="A471" s="12" t="s">
        <v>1410</v>
      </c>
      <c r="B471" t="str">
        <f>'arf3'!AC471</f>
        <v>Gene:NRXN2&amp;HGNC:8009&amp;OMIM:600566&amp;UserInfo:No OMIM phenotype&amp;UserType:NonSyndrRetard;</v>
      </c>
    </row>
    <row r="472" spans="1:2" x14ac:dyDescent="0.2">
      <c r="A472" s="5" t="s">
        <v>1412</v>
      </c>
      <c r="B472" t="str">
        <f>'arf3'!AC472</f>
        <v>Gene:NSD1&amp;HGNC:14234&amp;OMIM:606681&amp;UserInfo:Beckwith-Wiedemann syndrome ; Leukemia, acute myeloid ; Sotos syndrome 1&amp;UserType:NonSyndrRetard;</v>
      </c>
    </row>
    <row r="473" spans="1:2" x14ac:dyDescent="0.2">
      <c r="A473" s="5" t="s">
        <v>1415</v>
      </c>
      <c r="B473" t="str">
        <f>'arf3'!AC473</f>
        <v>Gene:NSDHL&amp;HGNC:13398&amp;OMIM:300275&amp;UserInfo:CHILD syndrome ; CK syndrome&amp;UserType:SyndrRetard;RetardPlusCerebAbnorm;</v>
      </c>
    </row>
    <row r="474" spans="1:2" x14ac:dyDescent="0.2">
      <c r="A474" s="5" t="s">
        <v>1418</v>
      </c>
      <c r="B474" t="str">
        <f>'arf3'!AC474</f>
        <v>Gene:NSUN2&amp;HGNC:25994&amp;OMIM:610916&amp;UserInfo:Mental retardation, autosomal recessive 5&amp;UserType:NonSyndrRetard;SyndrRetard;</v>
      </c>
    </row>
    <row r="475" spans="1:2" x14ac:dyDescent="0.2">
      <c r="A475" s="5" t="s">
        <v>1421</v>
      </c>
      <c r="B475" t="str">
        <f>'arf3'!AC475</f>
        <v>Gene:NTRK1&amp;HGNC:8031&amp;OMIM:191315&amp;UserInfo:Insensitivity to pain, congenital, with anhidrosis ; Medullary thyroid carcinoma, familial&amp;UserType:SyndrRetard;</v>
      </c>
    </row>
    <row r="476" spans="1:2" x14ac:dyDescent="0.2">
      <c r="A476" s="12" t="s">
        <v>1424</v>
      </c>
      <c r="B476" t="str">
        <f>'arf3'!AC476</f>
        <v>Gene:OBSL1&amp;HGNC:29092&amp;OMIM:610991&amp;UserInfo:3-M syndrome 2&amp;UserType:NonRetardButSyndr;</v>
      </c>
    </row>
    <row r="477" spans="1:2" x14ac:dyDescent="0.2">
      <c r="A477" s="5" t="s">
        <v>1427</v>
      </c>
      <c r="B477" t="str">
        <f>'arf3'!AC477</f>
        <v>Gene:OCLN&amp;HGNC:8104&amp;OMIM:602876&amp;UserInfo:Band-like calcification with simplified gyration and polymicrogyria&amp;UserType:SyndrRetard;RetardPlusCerebAbnorm;</v>
      </c>
    </row>
    <row r="478" spans="1:2" x14ac:dyDescent="0.2">
      <c r="A478" s="5" t="s">
        <v>1430</v>
      </c>
      <c r="B478" t="str">
        <f>'arf3'!AC478</f>
        <v>Gene:OCRL&amp;HGNC:8108&amp;OMIM:300535&amp;UserInfo:Dent disease 2 ; Lowe syndrome&amp;UserType:SyndrRetard;RetardPlusCerebAbnorm;NonRetardButSyndr;</v>
      </c>
    </row>
    <row r="479" spans="1:2" x14ac:dyDescent="0.2">
      <c r="A479" s="5" t="s">
        <v>1433</v>
      </c>
      <c r="B479" t="str">
        <f>'arf3'!AC479</f>
        <v>Gene:OFD1&amp;HGNC:2567&amp;OMIM:300170&amp;UserInfo:?Retinitis pigmentosa 23 ; Joubert syndrome 10 ; Orofaciodigital syndrome I ; Simpson-Golabi-Behmel syndrome, type 2&amp;UserType:SyndrRetard;RetardPlusCerebAbnorm;</v>
      </c>
    </row>
    <row r="480" spans="1:2" x14ac:dyDescent="0.2">
      <c r="A480" s="5" t="s">
        <v>1436</v>
      </c>
      <c r="B480" t="str">
        <f>'arf3'!AC480</f>
        <v>Gene:OPHN1&amp;HGNC:8148&amp;OMIM:300127&amp;UserInfo:Mental retardation, X-linked, with cerebellar hypoplasia and distinctive facial appearance&amp;UserType:SyndrRetard;RetardPlusCerebAbnorm;</v>
      </c>
    </row>
    <row r="481" spans="1:2" x14ac:dyDescent="0.2">
      <c r="A481" s="5" t="s">
        <v>1439</v>
      </c>
      <c r="B481" t="str">
        <f>'arf3'!AC481</f>
        <v>Gene:ORC1&amp;HGNC:8487&amp;OMIM:601902&amp;UserInfo:Meier-Gorlin syndrome 1&amp;UserType:SyndrRetard;</v>
      </c>
    </row>
    <row r="482" spans="1:2" x14ac:dyDescent="0.2">
      <c r="A482" s="5" t="s">
        <v>1442</v>
      </c>
      <c r="B482" t="str">
        <f>'arf3'!AC482</f>
        <v>Gene:ORC4&amp;HGNC:8490&amp;OMIM:603056&amp;UserInfo:Meier-Gorlin syndrome 2&amp;UserType:SyndrRetard;</v>
      </c>
    </row>
    <row r="483" spans="1:2" x14ac:dyDescent="0.2">
      <c r="A483" s="5" t="s">
        <v>1445</v>
      </c>
      <c r="B483" t="str">
        <f>'arf3'!AC483</f>
        <v>Gene:ORC6&amp;HGNC:17151&amp;OMIM:607213&amp;UserInfo:Meier-Gorlin syndrome 3&amp;UserType:SyndrRetard;</v>
      </c>
    </row>
    <row r="484" spans="1:2" x14ac:dyDescent="0.2">
      <c r="A484" s="5" t="s">
        <v>1448</v>
      </c>
      <c r="B484" t="str">
        <f>'arf3'!AC484</f>
        <v>Gene:OTC&amp;HGNC:8512&amp;OMIM:300461&amp;UserInfo:Ornithine transcarbamylase deficiency&amp;UserType:NonSyndrRetard;Encephalo;Metabolism;</v>
      </c>
    </row>
    <row r="485" spans="1:2" x14ac:dyDescent="0.2">
      <c r="A485" s="5" t="s">
        <v>1451</v>
      </c>
      <c r="B485" t="str">
        <f>'arf3'!AC485</f>
        <v>Gene:PACS1&amp;HGNC:30032&amp;OMIM:607492&amp;UserInfo:Schuss-Hoeijmakers sydnrome&amp;UserType:SyndrRetard;</v>
      </c>
    </row>
    <row r="486" spans="1:2" x14ac:dyDescent="0.2">
      <c r="A486" s="5" t="s">
        <v>1454</v>
      </c>
      <c r="B486" t="str">
        <f>'arf3'!AC486</f>
        <v>Gene:PAFAH1B1&amp;HGNC:8574&amp;OMIM:601545&amp;UserInfo:Lissencephaly 1 ; Subcortical laminar heterotopia&amp;UserType:SyndrRetard;RetardPlusCerebAbnorm;</v>
      </c>
    </row>
    <row r="487" spans="1:2" x14ac:dyDescent="0.2">
      <c r="A487" s="5" t="s">
        <v>1457</v>
      </c>
      <c r="B487" t="str">
        <f>'arf3'!AC487</f>
        <v>Gene:PAH&amp;HGNC:8582&amp;OMIM:612349&amp;UserInfo:Phenylketonuria ; [Hyperphenylalaninemia, non-PKU mild]&amp;UserType:NonSyndrRetard;Metabolism;</v>
      </c>
    </row>
    <row r="488" spans="1:2" x14ac:dyDescent="0.2">
      <c r="A488" s="5" t="s">
        <v>1460</v>
      </c>
      <c r="B488" t="str">
        <f>'arf3'!AC488</f>
        <v>Gene:PAK3&amp;HGNC:8592&amp;OMIM:300142&amp;UserInfo:Mental retardation, X-linked 30/47&amp;UserType:NonSyndrRetard;</v>
      </c>
    </row>
    <row r="489" spans="1:2" x14ac:dyDescent="0.2">
      <c r="A489" s="5" t="s">
        <v>1463</v>
      </c>
      <c r="B489" t="str">
        <f>'arf3'!AC489</f>
        <v>Gene:PANK2&amp;HGNC:15894&amp;OMIM:606157&amp;UserInfo:HARP syndrome ; Neurodegeneration with brain iron accumulation 1&amp;UserType:SyndrRetard;RetardPlusCerebAbnorm;Encephalo;Metabolism;Neuro;</v>
      </c>
    </row>
    <row r="490" spans="1:2" x14ac:dyDescent="0.2">
      <c r="A490" s="12" t="s">
        <v>1466</v>
      </c>
      <c r="B490" t="str">
        <f>'arf3'!AC490</f>
        <v>Gene:PAPSS2&amp;HGNC:8604&amp;OMIM:603005&amp;UserInfo:Brachyolmia 4 with mild epiphyseal and metaphyseal changes&amp;UserType:NonRetardButSyndr;</v>
      </c>
    </row>
    <row r="491" spans="1:2" x14ac:dyDescent="0.2">
      <c r="A491" s="5" t="s">
        <v>1469</v>
      </c>
      <c r="B491" t="str">
        <f>'arf3'!AC491</f>
        <v>Gene:PAX1&amp;HGNC:8615&amp;OMIM:167411&amp;UserInfo:?Otofaciocervical syndrome 2&amp;UserType:SyndrRetard;</v>
      </c>
    </row>
    <row r="492" spans="1:2" x14ac:dyDescent="0.2">
      <c r="A492" s="12" t="s">
        <v>1472</v>
      </c>
      <c r="B492" t="str">
        <f>'arf3'!AC492</f>
        <v>Gene:PAX2&amp;HGNC:8616&amp;OMIM:167409&amp;UserInfo:Glomerulosclerosis, focal segmental, 7 ; Papillorenal syndrome&amp;UserType:SyndrRetard;NonRetardButSyndr;</v>
      </c>
    </row>
    <row r="493" spans="1:2" x14ac:dyDescent="0.2">
      <c r="A493" s="12" t="s">
        <v>1475</v>
      </c>
      <c r="B493" t="str">
        <f>'arf3'!AC493</f>
        <v>Gene:PAX3&amp;HGNC:8617&amp;OMIM:606597&amp;UserInfo:Craniofacial-deafness-hand syndrome ; Rhabdomyosarcoma 2, alveolar ; Waardenburg syndrome, type 1 ; Waardenburg syndrome, type 3&amp;UserType:NonRetardButSyndr;</v>
      </c>
    </row>
    <row r="494" spans="1:2" x14ac:dyDescent="0.2">
      <c r="A494" s="5" t="s">
        <v>1478</v>
      </c>
      <c r="B494" t="str">
        <f>'arf3'!AC494</f>
        <v>Gene:PAX6&amp;HGNC:8620&amp;OMIM:607108&amp;UserInfo:?Morning glory disc anomaly ; Aniridia ; Cataract with late-onset corneal dystrophy ; Coloboma of optic nerve ; Coloboma, ocular ; Foveal hypoplasia 1 ; Keratitis ; Optic nerve hypoplasia ; Peters anomaly&amp;UserType:NonRetardButSyndr;Neuro;</v>
      </c>
    </row>
    <row r="495" spans="1:2" x14ac:dyDescent="0.2">
      <c r="A495" s="5" t="s">
        <v>1481</v>
      </c>
      <c r="B495" t="str">
        <f>'arf3'!AC495</f>
        <v>Gene:PAX8&amp;HGNC:8622&amp;OMIM:167415&amp;UserInfo:Hypothyroidism, congenital, due to thyroid dysgenesis or hypoplasia&amp;UserType:NonRetardButSyndr;</v>
      </c>
    </row>
    <row r="496" spans="1:2" x14ac:dyDescent="0.2">
      <c r="A496" s="5" t="s">
        <v>1484</v>
      </c>
      <c r="B496" t="str">
        <f>'arf3'!AC496</f>
        <v>Gene:PC&amp;HGNC:8636&amp;OMIM:608786&amp;UserInfo:Pyruvate carboxylase deficiency&amp;UserType:NonSyndrRetard;SyndrRetard;RetardPlusCerebAbnorm;Encephalo;Metabolism;</v>
      </c>
    </row>
    <row r="497" spans="1:2" x14ac:dyDescent="0.2">
      <c r="A497" s="5" t="s">
        <v>1487</v>
      </c>
      <c r="B497" t="str">
        <f>'arf3'!AC497</f>
        <v>Gene:PCDH19&amp;HGNC:14270&amp;OMIM:300460&amp;UserInfo:Epileptic encephalopathy, early infantile, 9&amp;UserType:NonSyndrRetard;SyndrRetard;Encephalo;</v>
      </c>
    </row>
    <row r="498" spans="1:2" x14ac:dyDescent="0.2">
      <c r="A498" s="5" t="s">
        <v>1490</v>
      </c>
      <c r="B498" t="str">
        <f>'arf3'!AC498</f>
        <v>Gene:PCGF2&amp;HGNC:12929&amp;OMIM:600346&amp;UserInfo:No OMIM phenotype&amp;UserType:</v>
      </c>
    </row>
    <row r="499" spans="1:2" x14ac:dyDescent="0.2">
      <c r="A499" s="5" t="s">
        <v>1492</v>
      </c>
      <c r="B499" t="str">
        <f>'arf3'!AC499</f>
        <v>Gene:PCNT&amp;HGNC:16068&amp;OMIM:605925&amp;UserInfo:Microcephalic osteodysplastic primordial dwarfism, type II&amp;UserType:SyndrRetard;</v>
      </c>
    </row>
    <row r="500" spans="1:2" x14ac:dyDescent="0.2">
      <c r="A500" s="5" t="s">
        <v>1495</v>
      </c>
      <c r="B500" t="str">
        <f>'arf3'!AC500</f>
        <v>Gene:PDE4D&amp;HGNC:8783&amp;OMIM:600129&amp;UserInfo:Acrodysostosis 2, with or without hormone resistance ; Stroke, susceptibility to, 1&amp;UserType:NonSyndrRetard;NonRetardButSyndr;</v>
      </c>
    </row>
    <row r="501" spans="1:2" x14ac:dyDescent="0.2">
      <c r="A501" s="5" t="s">
        <v>1498</v>
      </c>
      <c r="B501" t="str">
        <f>'arf3'!AC501</f>
        <v>Gene:PDHA1&amp;HGNC:8806&amp;OMIM:300502&amp;UserInfo:Pyruvate dehydrogenase E1-alpha deficiency&amp;UserType:NonSyndrRetard;Encephalo;Metabolism;</v>
      </c>
    </row>
    <row r="502" spans="1:2" x14ac:dyDescent="0.2">
      <c r="A502" s="5" t="s">
        <v>1501</v>
      </c>
      <c r="B502" t="str">
        <f>'arf3'!AC502</f>
        <v>Gene:PDSS1&amp;HGNC:17759&amp;OMIM:607429&amp;UserInfo:Coenzyme Q10 deficiency, primary, 2&amp;UserType:SyndrRetard;Encephalo;Metabolism;</v>
      </c>
    </row>
    <row r="503" spans="1:2" x14ac:dyDescent="0.2">
      <c r="A503" s="5" t="s">
        <v>1504</v>
      </c>
      <c r="B503" t="str">
        <f>'arf3'!AC503</f>
        <v>Gene:PDSS2&amp;HGNC:23041&amp;OMIM:610564&amp;UserInfo:Coenzyme Q10 deficiency, primary, 3&amp;UserType:SyndrRetard;Encephalo;Metabolism;</v>
      </c>
    </row>
    <row r="504" spans="1:2" x14ac:dyDescent="0.2">
      <c r="A504" s="5" t="s">
        <v>1507</v>
      </c>
      <c r="B504" t="str">
        <f>'arf3'!AC504</f>
        <v>Gene:PEPD&amp;HGNC:8840&amp;OMIM:613230&amp;UserInfo:Prolidase deficiency&amp;UserType:SyndrRetard;Encephalo;Metabolism;</v>
      </c>
    </row>
    <row r="505" spans="1:2" x14ac:dyDescent="0.2">
      <c r="A505" s="5" t="s">
        <v>1510</v>
      </c>
      <c r="B505" t="str">
        <f>'arf3'!AC505</f>
        <v>Gene:PEX1&amp;HGNC:8850&amp;OMIM:602136&amp;UserInfo:Heimler syndrome 1 ; Peroxisome biogenesis disorder 1A (Zellweger) ; Peroxisome biogenesis disorder 1B (NALD/IRD)&amp;UserType:SyndrRetard;Encephalo;Metabolism;</v>
      </c>
    </row>
    <row r="506" spans="1:2" x14ac:dyDescent="0.2">
      <c r="A506" s="5" t="s">
        <v>1513</v>
      </c>
      <c r="B506" t="str">
        <f>'arf3'!AC506</f>
        <v>Gene:PEX10&amp;HGNC:8851&amp;OMIM:602859&amp;UserInfo:Peroxisome biogenesis disorder 6A (Zellweger) ; Peroxisome biogenesis disorder 6B&amp;UserType:SyndrRetard;Encephalo;Metabolism;</v>
      </c>
    </row>
    <row r="507" spans="1:2" x14ac:dyDescent="0.2">
      <c r="A507" s="5" t="s">
        <v>1516</v>
      </c>
      <c r="B507" t="str">
        <f>'arf3'!AC507</f>
        <v>Gene:PEX11B&amp;HGNC:8853&amp;OMIM:603867&amp;UserInfo:Peroxisome biogenesis disorder 14B&amp;UserType:SyndrRetard;Encephalo;Metabolism;</v>
      </c>
    </row>
    <row r="508" spans="1:2" x14ac:dyDescent="0.2">
      <c r="A508" s="5" t="s">
        <v>1519</v>
      </c>
      <c r="B508" t="str">
        <f>'arf3'!AC508</f>
        <v>Gene:PEX12&amp;HGNC:8854&amp;OMIM:601758&amp;UserInfo:Peroxisome biogenesis disorder 3A (Zellweger) ; Peroxisome biogenesis disorder 3B&amp;UserType:SyndrRetard;Encephalo;Metabolism;</v>
      </c>
    </row>
    <row r="509" spans="1:2" x14ac:dyDescent="0.2">
      <c r="A509" s="5" t="s">
        <v>1522</v>
      </c>
      <c r="B509" t="str">
        <f>'arf3'!AC509</f>
        <v>Gene:PEX13&amp;HGNC:8855&amp;OMIM:601789&amp;UserInfo:Peroxisome biogenesis disorder 11A (Zellweger) ; Peroxisome biogenesis disorder 11B&amp;UserType:SyndrRetard;Encephalo;Metabolism;</v>
      </c>
    </row>
    <row r="510" spans="1:2" x14ac:dyDescent="0.2">
      <c r="A510" s="5" t="s">
        <v>1525</v>
      </c>
      <c r="B510" t="str">
        <f>'arf3'!AC510</f>
        <v>Gene:PEX16&amp;HGNC:8857&amp;OMIM:603360&amp;UserInfo:Peroxisome biogenesis disorder 8A, (Zellweger) ; Peroxisome biogenesis disorder 8B&amp;UserType:SyndrRetard;Encephalo;Metabolism;</v>
      </c>
    </row>
    <row r="511" spans="1:2" x14ac:dyDescent="0.2">
      <c r="A511" s="5" t="s">
        <v>1528</v>
      </c>
      <c r="B511" t="str">
        <f>'arf3'!AC511</f>
        <v>Gene:PEX19&amp;HGNC:9713&amp;OMIM:600279&amp;UserInfo:Peroxisome biogenesis disorder 12A (Zellweger)&amp;UserType:SyndrRetard;Encephalo;Metabolism;</v>
      </c>
    </row>
    <row r="512" spans="1:2" x14ac:dyDescent="0.2">
      <c r="A512" s="5" t="s">
        <v>1531</v>
      </c>
      <c r="B512" t="str">
        <f>'arf3'!AC512</f>
        <v>Gene:PEX2&amp;HGNC:9717&amp;OMIM:170993&amp;UserInfo:Peroxisome biogenesis disorder 5A (Zellweger) ; Peroxisome biogenesis disorder 5B&amp;UserType:SyndrRetard;Encephalo;Metabolism;</v>
      </c>
    </row>
    <row r="513" spans="1:2" x14ac:dyDescent="0.2">
      <c r="A513" s="5" t="s">
        <v>1534</v>
      </c>
      <c r="B513" t="str">
        <f>'arf3'!AC513</f>
        <v>Gene:PEX26&amp;HGNC:22965&amp;OMIM:608666&amp;UserInfo:Peroxisome biogenesis disorder 7A (Zellweger) ; Peroxisome biogenesis disorder 7B&amp;UserType:SyndrRetard;Encephalo;Metabolism;</v>
      </c>
    </row>
    <row r="514" spans="1:2" x14ac:dyDescent="0.2">
      <c r="A514" s="5" t="s">
        <v>1537</v>
      </c>
      <c r="B514" t="str">
        <f>'arf3'!AC514</f>
        <v>Gene:PEX3&amp;HGNC:8858&amp;OMIM:603164&amp;UserInfo:Peroxisome biogenesis disorder 10A (Zellweger)&amp;UserType:SyndrRetard;Encephalo;Metabolism;</v>
      </c>
    </row>
    <row r="515" spans="1:2" x14ac:dyDescent="0.2">
      <c r="A515" s="5" t="s">
        <v>1540</v>
      </c>
      <c r="B515" t="str">
        <f>'arf3'!AC515</f>
        <v>Gene:PEX5&amp;HGNC:9719&amp;OMIM:600414&amp;UserInfo:Peroxisome biogenesis disorder 2A (Zellweger) ; Peroxisome biogenesis disorder 2B ; Rhizomelic chondrodysplasia punctata, type 5&amp;UserType:SyndrRetard;Encephalo;Metabolism;</v>
      </c>
    </row>
    <row r="516" spans="1:2" x14ac:dyDescent="0.2">
      <c r="A516" s="5" t="s">
        <v>1543</v>
      </c>
      <c r="B516" t="str">
        <f>'arf3'!AC516</f>
        <v>Gene:PEX6&amp;HGNC:8859&amp;OMIM:601498&amp;UserInfo:Heimler syndrome 2 ; Peroxisome biogenesis disorder 4A (Zellweger) ; Peroxisome biogenesis disorder 4B&amp;UserType:SyndrRetard;Encephalo;Metabolism;</v>
      </c>
    </row>
    <row r="517" spans="1:2" x14ac:dyDescent="0.2">
      <c r="A517" s="5" t="s">
        <v>1546</v>
      </c>
      <c r="B517" t="str">
        <f>'arf3'!AC517</f>
        <v>Gene:PEX7&amp;HGNC:8860&amp;OMIM:601757&amp;UserInfo:Peroxisome biogenesis disorder 9B ; Rhizomelic chondrodysplasia punctata, type 1&amp;UserType:SyndrRetard;Encephalo;Metabolism;</v>
      </c>
    </row>
    <row r="518" spans="1:2" x14ac:dyDescent="0.2">
      <c r="A518" s="5" t="s">
        <v>1549</v>
      </c>
      <c r="B518" t="str">
        <f>'arf3'!AC518</f>
        <v>Gene:PGAP1&amp;HGNC:25712&amp;OMIM:611655&amp;UserInfo:Mental retardation, autosomal recessive 42&amp;UserType:SyndrRetard;RetardPlusCerebAbnorm;</v>
      </c>
    </row>
    <row r="519" spans="1:2" x14ac:dyDescent="0.2">
      <c r="A519" s="5" t="s">
        <v>1552</v>
      </c>
      <c r="B519" t="str">
        <f>'arf3'!AC519</f>
        <v>Gene:PGAP2&amp;HGNC:17893&amp;OMIM:615187&amp;UserInfo:Hyperphosphatasia with mental retardation syndrome 3&amp;UserType:NonSyndrRetard;SyndrRetard;</v>
      </c>
    </row>
    <row r="520" spans="1:2" x14ac:dyDescent="0.2">
      <c r="A520" s="5" t="s">
        <v>1555</v>
      </c>
      <c r="B520" t="str">
        <f>'arf3'!AC520</f>
        <v>Gene:PGAP3&amp;HGNC:23719&amp;OMIM:611801&amp;UserInfo:Hyperphosphatasia with mental retardation syndrome 4&amp;UserType:NonSyndrRetard;SyndrRetard;</v>
      </c>
    </row>
    <row r="521" spans="1:2" x14ac:dyDescent="0.2">
      <c r="A521" s="5" t="s">
        <v>1558</v>
      </c>
      <c r="B521" t="str">
        <f>'arf3'!AC521</f>
        <v>Gene:PGK1&amp;HGNC:8896&amp;OMIM:311800&amp;UserInfo:Phosphoglycerate kinase 1 deficiency&amp;UserType:SyndrRetard;Encephalo;Metabolism;</v>
      </c>
    </row>
    <row r="522" spans="1:2" x14ac:dyDescent="0.2">
      <c r="A522" s="5" t="s">
        <v>1561</v>
      </c>
      <c r="B522" t="str">
        <f>'arf3'!AC522</f>
        <v>Gene:PHC1&amp;HGNC:3182&amp;OMIM:602978&amp;UserInfo:?Microcephaly 11, primary, autosomal recessive&amp;UserType:SyndrRetard;</v>
      </c>
    </row>
    <row r="523" spans="1:2" x14ac:dyDescent="0.2">
      <c r="A523" s="5" t="s">
        <v>1564</v>
      </c>
      <c r="B523" t="str">
        <f>'arf3'!AC523</f>
        <v>Gene:PHF6&amp;HGNC:18145&amp;OMIM:300414&amp;UserInfo:Borjeson-Forssman-Lehmann syndrome&amp;UserType:SyndrRetard;</v>
      </c>
    </row>
    <row r="524" spans="1:2" x14ac:dyDescent="0.2">
      <c r="A524" s="5" t="s">
        <v>1567</v>
      </c>
      <c r="B524" t="str">
        <f>'arf3'!AC524</f>
        <v>Gene:PHF8&amp;HGNC:20672&amp;OMIM:300560&amp;UserInfo:Mental retardation syndrome, X-linked, Siderius type&amp;UserType:NonSyndrRetard;SyndrRetard;</v>
      </c>
    </row>
    <row r="525" spans="1:2" x14ac:dyDescent="0.2">
      <c r="A525" s="5" t="s">
        <v>1570</v>
      </c>
      <c r="B525" t="str">
        <f>'arf3'!AC525</f>
        <v>Gene:PHGDH&amp;HGNC:8923&amp;OMIM:606879&amp;UserInfo:Neu-Laxova syndrome 1 ; Phosphoglycerate dehydrogenase deficiency&amp;UserType:SyndrRetard;Encephalo;Metabolism;</v>
      </c>
    </row>
    <row r="526" spans="1:2" x14ac:dyDescent="0.2">
      <c r="A526" s="5" t="s">
        <v>1573</v>
      </c>
      <c r="B526" t="str">
        <f>'arf3'!AC526</f>
        <v>Gene:PHIP&amp;HGNC:15673&amp;OMIM:612870&amp;UserInfo:No OMIM phenotype&amp;UserType:</v>
      </c>
    </row>
    <row r="527" spans="1:2" x14ac:dyDescent="0.2">
      <c r="A527" s="5" t="s">
        <v>1575</v>
      </c>
      <c r="B527" t="str">
        <f>'arf3'!AC527</f>
        <v>Gene:PIGL&amp;HGNC:8966&amp;OMIM:605947&amp;UserInfo:CHIME syndrome&amp;UserType:SyndrRetard;</v>
      </c>
    </row>
    <row r="528" spans="1:2" x14ac:dyDescent="0.2">
      <c r="A528" s="5" t="s">
        <v>1578</v>
      </c>
      <c r="B528" t="str">
        <f>'arf3'!AC528</f>
        <v>Gene:PIGN&amp;HGNC:8967&amp;OMIM:606097&amp;UserInfo:Multiple congenital anomalies-hypotonia-seizures syndrome 1&amp;UserType:SyndrRetard;Encephalo;</v>
      </c>
    </row>
    <row r="529" spans="1:2" x14ac:dyDescent="0.2">
      <c r="A529" s="5" t="s">
        <v>1581</v>
      </c>
      <c r="B529" t="str">
        <f>'arf3'!AC529</f>
        <v>Gene:PIGO&amp;HGNC:23215&amp;OMIM:614730&amp;UserInfo:Hyperphosphatasia with mental retardation syndrome 2&amp;UserType:SyndrRetard;Metabolism;</v>
      </c>
    </row>
    <row r="530" spans="1:2" x14ac:dyDescent="0.2">
      <c r="A530" s="5" t="s">
        <v>1584</v>
      </c>
      <c r="B530" t="str">
        <f>'arf3'!AC530</f>
        <v>Gene:PIGT&amp;HGNC:14938&amp;OMIM:610272&amp;UserInfo:?Paroxysmal nocturnal hemoglobinuria 2 ; Multiple congenital anomalies-hypotonia-seizures syndrome 3&amp;UserType:SyndrRetard;NonRetardButSyndr;</v>
      </c>
    </row>
    <row r="531" spans="1:2" x14ac:dyDescent="0.2">
      <c r="A531" s="5" t="s">
        <v>1587</v>
      </c>
      <c r="B531" t="str">
        <f>'arf3'!AC531</f>
        <v>Gene:PIGV&amp;HGNC:26031&amp;OMIM:610274&amp;UserInfo:Hyperphosphatasia with mental retardation syndrome 1&amp;UserType:SyndrRetard;Metabolism;</v>
      </c>
    </row>
    <row r="532" spans="1:2" x14ac:dyDescent="0.2">
      <c r="A532" s="5" t="s">
        <v>1590</v>
      </c>
      <c r="B532" t="str">
        <f>'arf3'!AC532</f>
        <v>Gene:PIK3R2&amp;HGNC:8980&amp;OMIM:603157&amp;UserInfo:Megalencephaly-polymicrogyria-polydactyly-hydrocephalus syndrome 1&amp;UserType:SyndrRetard;RetardPlusCerebAbnorm;</v>
      </c>
    </row>
    <row r="533" spans="1:2" x14ac:dyDescent="0.2">
      <c r="A533" s="5" t="s">
        <v>1593</v>
      </c>
      <c r="B533" t="str">
        <f>'arf3'!AC533</f>
        <v>Gene:PLA2G6&amp;HGNC:9039&amp;OMIM:603604&amp;UserInfo:Infantile neuroaxonal dystrophy 1 ; Neurodegeneration with brain iron accumulation 2B ; Parkinson disease 14, autosomal recessive&amp;UserType:SyndrRetard;RetardPlusCerebAbnorm;Encephalo;Metabolism;</v>
      </c>
    </row>
    <row r="534" spans="1:2" x14ac:dyDescent="0.2">
      <c r="A534" s="5" t="s">
        <v>1596</v>
      </c>
      <c r="B534" t="str">
        <f>'arf3'!AC534</f>
        <v>Gene:PLCB1&amp;HGNC:15917&amp;OMIM:607120&amp;UserInfo:Epileptic encephalopathy, early infantile, 12&amp;UserType:Encephalo;</v>
      </c>
    </row>
    <row r="535" spans="1:2" x14ac:dyDescent="0.2">
      <c r="A535" s="5" t="s">
        <v>1599</v>
      </c>
      <c r="B535" t="str">
        <f>'arf3'!AC535</f>
        <v>Gene:PLCB4&amp;HGNC:9059&amp;OMIM:600810&amp;UserInfo:Auriculocondylar syndrome 2&amp;UserType:SyndrRetard;NonRetardButSyndr;</v>
      </c>
    </row>
    <row r="536" spans="1:2" x14ac:dyDescent="0.2">
      <c r="A536" s="12" t="s">
        <v>1602</v>
      </c>
      <c r="B536" t="str">
        <f>'arf3'!AC536</f>
        <v>Gene:PLEC&amp;HGNC:9069&amp;OMIM:601282&amp;UserInfo:?Epidermolysis bullosa simplex with nail dystrophy ; Epidermolysis bullosa simplex with muscular dystrophy ; Epidermolysis bullosa simplex with pyloric atresia ; Epidermolysis bullosa simplex, Ogna type ; Muscular dystrophy, limb-girdle, type 2Q&amp;UserType:NonRetardButSyndr;Cardiopathy;Neuro;</v>
      </c>
    </row>
    <row r="537" spans="1:2" x14ac:dyDescent="0.2">
      <c r="A537" s="5" t="s">
        <v>1605</v>
      </c>
      <c r="B537" t="str">
        <f>'arf3'!AC537</f>
        <v>Gene:PLOD1&amp;HGNC:9081&amp;OMIM:153454&amp;UserInfo:Ehlers-Danlos syndrome, type VI&amp;UserType:SyndrRetard;NonRetardButSyndr;</v>
      </c>
    </row>
    <row r="538" spans="1:2" x14ac:dyDescent="0.2">
      <c r="A538" s="5" t="s">
        <v>1608</v>
      </c>
      <c r="B538" t="str">
        <f>'arf3'!AC538</f>
        <v>Gene:PLP1&amp;HGNC:9086&amp;OMIM:300401&amp;UserInfo:Pelizaeus-Merzbacher disease ; Spastic paraplegia 2, X-linked&amp;UserType:SyndrRetard;RetardPlusCerebAbnorm;</v>
      </c>
    </row>
    <row r="539" spans="1:2" x14ac:dyDescent="0.2">
      <c r="A539" s="5" t="s">
        <v>1611</v>
      </c>
      <c r="B539" t="str">
        <f>'arf3'!AC539</f>
        <v>Gene:PLXND1&amp;HGNC:9107&amp;OMIM:604282&amp;UserInfo:No OMIM phenotype&amp;UserType:</v>
      </c>
    </row>
    <row r="540" spans="1:2" x14ac:dyDescent="0.2">
      <c r="A540" s="5" t="s">
        <v>1613</v>
      </c>
      <c r="B540" t="str">
        <f>'arf3'!AC540</f>
        <v>Gene:PMM2&amp;HGNC:9115&amp;OMIM:601785&amp;UserInfo:Congenital disorder of glycosylation, type Ia&amp;UserType:SyndrRetard;Encephalo;Metabolism;</v>
      </c>
    </row>
    <row r="541" spans="1:2" x14ac:dyDescent="0.2">
      <c r="A541" s="5" t="s">
        <v>1616</v>
      </c>
      <c r="B541" t="str">
        <f>'arf3'!AC541</f>
        <v>Gene:PNKP&amp;HGNC:9154&amp;OMIM:605610&amp;UserInfo:Ataxia-oculomotor apraxia 4 ; Microcephaly, seizures, and developmental delay&amp;UserType:SyndrRetard;RetardPlusCerebAbnorm;Encephalo;Neuro;</v>
      </c>
    </row>
    <row r="542" spans="1:2" x14ac:dyDescent="0.2">
      <c r="A542" s="5" t="s">
        <v>1619</v>
      </c>
      <c r="B542" t="str">
        <f>'arf3'!AC542</f>
        <v>Gene:PNP&amp;HGNC:7892&amp;OMIM:164050&amp;UserInfo:Immunodeficiency due to purine nucleoside phosphorylase deficiency&amp;UserType:SyndrRetard;Metabolism;</v>
      </c>
    </row>
    <row r="543" spans="1:2" x14ac:dyDescent="0.2">
      <c r="A543" s="5" t="s">
        <v>1622</v>
      </c>
      <c r="B543" t="str">
        <f>'arf3'!AC543</f>
        <v>Gene:POC1A&amp;HGNC:24488&amp;OMIM:614783&amp;UserInfo:Short stature, onychodysplasia, facial dysmorphism, and hypotrichosis&amp;UserType:SyndrRetard;NonRetardButSyndr;</v>
      </c>
    </row>
    <row r="544" spans="1:2" x14ac:dyDescent="0.2">
      <c r="A544" s="5" t="s">
        <v>1625</v>
      </c>
      <c r="B544" t="str">
        <f>'arf3'!AC544</f>
        <v>Gene:POGZ&amp;HGNC:18801&amp;OMIM:614787&amp;UserInfo:White-Sutton syndrome&amp;UserType:NonSyndrRetard;SyndrRetard;</v>
      </c>
    </row>
    <row r="545" spans="1:2" x14ac:dyDescent="0.2">
      <c r="A545" s="5" t="s">
        <v>1628</v>
      </c>
      <c r="B545" t="str">
        <f>'arf3'!AC545</f>
        <v>Gene:POLG&amp;HGNC:9179&amp;OMIM:174763&amp;UserInfo:Mitochondrial DNA depletion syndrome 4A (Alpers type) ; Mitochondrial DNA depletion syndrome 4B (MNGIE type) ; Mitochondrial recessive ataxia syndrome (includes SANDO and SCAE) ; Progressive external ophthalmoplegia, autosomal dominant 1 ; Progressive external ophthalmoplegia, autosomal recessive 1&amp;UserType:SyndrRetard;Encephalo;Metabolism;Neuro;</v>
      </c>
    </row>
    <row r="546" spans="1:2" x14ac:dyDescent="0.2">
      <c r="A546" s="5" t="s">
        <v>1631</v>
      </c>
      <c r="B546" t="str">
        <f>'arf3'!AC546</f>
        <v>Gene:POLR3A&amp;HGNC:30074&amp;OMIM:614258&amp;UserInfo:Leukodystrophy, hypomyelinating, 7, with or without oligodontia and/or hypogonadotropic hypogonadism&amp;UserType:SyndrRetard;RetardPlusCerebAbnorm;Neuro;</v>
      </c>
    </row>
    <row r="547" spans="1:2" x14ac:dyDescent="0.2">
      <c r="A547" s="5" t="s">
        <v>1634</v>
      </c>
      <c r="B547" t="str">
        <f>'arf3'!AC547</f>
        <v>Gene:POLR3B&amp;HGNC:30348&amp;OMIM:614366&amp;UserInfo:Leukodystrophy, hypomyelinating, 8, with or without oligodontia and/or hypogonadotropic hypogonadism&amp;UserType:SyndrRetard;RetardPlusCerebAbnorm;Neuro;</v>
      </c>
    </row>
    <row r="548" spans="1:2" x14ac:dyDescent="0.2">
      <c r="A548" s="5" t="s">
        <v>1637</v>
      </c>
      <c r="B548" t="str">
        <f>'arf3'!AC548</f>
        <v>Gene:POMGNT1&amp;HGNC:19139&amp;OMIM:606822&amp;UserInfo:Muscular dystrophy-dystroglycanopathy (congenital with brain and eye anomalies), type A, 3 ; Muscular dystrophy-dystroglycanopathy (congenital with mental retardation), type B, 3 ; Muscular dystrophy-dystroglycanopathy (limb-girdle), type C, 3&amp;UserType:SyndrRetard;RetardPlusCerebAbnorm;Neuro;</v>
      </c>
    </row>
    <row r="549" spans="1:2" x14ac:dyDescent="0.2">
      <c r="A549" s="5" t="s">
        <v>1640</v>
      </c>
      <c r="B549" t="str">
        <f>'arf3'!AC549</f>
        <v>Gene:POMK&amp;HGNC:26267&amp;OMIM:615247&amp;UserInfo:?Muscular dystrophy-dystroglycanopathy (limb-girdle), type C, 12 ; Muscular dystrophy-dystroglycanopathy (congenital with brain and eye anomalies), type A, 12&amp;UserType:SyndrRetard;RetardPlusCerebAbnorm;Neuro;</v>
      </c>
    </row>
    <row r="550" spans="1:2" x14ac:dyDescent="0.2">
      <c r="A550" s="5" t="s">
        <v>1643</v>
      </c>
      <c r="B550" t="str">
        <f>'arf3'!AC550</f>
        <v>Gene:POMT1&amp;HGNC:9202&amp;OMIM:607423&amp;UserInfo:Muscular dystrophy-dystroglycanopathy (congenital with brain and eye anomalies), type A, 1 ; Muscular dystrophy-dystroglycanopathy (congenital with mental retardation), type B, 1 ; Muscular dystrophy-dystroglycanopathy (limb-girdle), type C, 1&amp;UserType:SyndrRetard;RetardPlusCerebAbnorm;Neuro;</v>
      </c>
    </row>
    <row r="551" spans="1:2" x14ac:dyDescent="0.2">
      <c r="A551" s="5" t="s">
        <v>1646</v>
      </c>
      <c r="B551" t="str">
        <f>'arf3'!AC551</f>
        <v>Gene:POMT2&amp;HGNC:19743&amp;OMIM:607439&amp;UserInfo:Muscular dystrophy-dystroglycanopathy (congenital with brain and eye anomalies), type A, 2 ; Muscular dystrophy-dystroglycanopathy (congenital with mental retardation), type B, 2 ; Muscular dystrophy-dystroglycanopathy (limb-girdle), type C, 2&amp;UserType:SyndrRetard;RetardPlusCerebAbnorm;Neuro;</v>
      </c>
    </row>
    <row r="552" spans="1:2" x14ac:dyDescent="0.2">
      <c r="A552" s="5" t="s">
        <v>1649</v>
      </c>
      <c r="B552" t="str">
        <f>'arf3'!AC552</f>
        <v>Gene:PORCN&amp;HGNC:17652&amp;OMIM:300651&amp;UserInfo:Focal dermal hypoplasia&amp;UserType:SyndrRetard;NonRetardButSyndr;</v>
      </c>
    </row>
    <row r="553" spans="1:2" x14ac:dyDescent="0.2">
      <c r="A553" s="5" t="s">
        <v>1652</v>
      </c>
      <c r="B553" t="str">
        <f>'arf3'!AC553</f>
        <v>Gene:POU1F1&amp;HGNC:9210&amp;OMIM:173110&amp;UserInfo:Pituitary hormone deficiency, combined, 1&amp;UserType:SyndrRetard;NonRetardButSyndr;</v>
      </c>
    </row>
    <row r="554" spans="1:2" x14ac:dyDescent="0.2">
      <c r="A554" s="5" t="s">
        <v>1655</v>
      </c>
      <c r="B554" t="str">
        <f>'arf3'!AC554</f>
        <v>Gene:PPOX&amp;HGNC:9280&amp;OMIM:600923&amp;UserInfo:Porphyria variegata&amp;UserType:SyndrRetard;Metabolism;NonRetardButSyndr;</v>
      </c>
    </row>
    <row r="555" spans="1:2" x14ac:dyDescent="0.2">
      <c r="A555" s="5" t="s">
        <v>1658</v>
      </c>
      <c r="B555" t="str">
        <f>'arf3'!AC555</f>
        <v>Gene:PPP2R1A&amp;HGNC:9302&amp;OMIM:605983&amp;UserInfo:Mental retardation, autosomal dominant 36&amp;UserType:SyndrRetard;RetardPlusCerebAbnorm;</v>
      </c>
    </row>
    <row r="556" spans="1:2" x14ac:dyDescent="0.2">
      <c r="A556" s="5" t="s">
        <v>1661</v>
      </c>
      <c r="B556" t="str">
        <f>'arf3'!AC556</f>
        <v>Gene:PPP2R5D&amp;HGNC:9312&amp;OMIM:601646&amp;UserInfo:Mental retardation, autosomal dominant 35&amp;UserType:SyndrRetard;</v>
      </c>
    </row>
    <row r="557" spans="1:2" x14ac:dyDescent="0.2">
      <c r="A557" s="5" t="s">
        <v>1664</v>
      </c>
      <c r="B557" t="str">
        <f>'arf3'!AC557</f>
        <v>Gene:PPT1&amp;HGNC:9325&amp;OMIM:600722&amp;UserInfo:Ceroid lipofuscinosis, neuronal, 1&amp;UserType:NonSyndrRetard;SyndrRetard;Encephalo;Metabolism;Neuro;</v>
      </c>
    </row>
    <row r="558" spans="1:2" x14ac:dyDescent="0.2">
      <c r="A558" s="5" t="s">
        <v>1667</v>
      </c>
      <c r="B558" t="str">
        <f>'arf3'!AC558</f>
        <v>Gene:PQBP1&amp;HGNC:9330&amp;OMIM:300463&amp;UserInfo:Renpenning syndrome&amp;UserType:SyndrRetard;</v>
      </c>
    </row>
    <row r="559" spans="1:2" x14ac:dyDescent="0.2">
      <c r="A559" s="5" t="s">
        <v>1670</v>
      </c>
      <c r="B559" t="str">
        <f>'arf3'!AC559</f>
        <v>Gene:PRMT7&amp;HGNC:25557&amp;OMIM:610087&amp;UserInfo:No OMIM phenotype&amp;UserType:NonSyndrRetard;SyndrRetard;</v>
      </c>
    </row>
    <row r="560" spans="1:2" x14ac:dyDescent="0.2">
      <c r="A560" s="5" t="s">
        <v>1672</v>
      </c>
      <c r="B560" t="str">
        <f>'arf3'!AC560</f>
        <v>Gene:PRPS1&amp;HGNC:9462&amp;OMIM:311850&amp;UserInfo:Arts syndrome ; Charcot-Marie-Tooth disease, X-linked recessive, 5 ; Deafness, X-linked 1 ; Gout, PRPS-related ; Phosphoribosylpyrophosphate synthetase superactivity&amp;UserType:SyndrRetard;Metabolism;Neuro;</v>
      </c>
    </row>
    <row r="561" spans="1:2" x14ac:dyDescent="0.2">
      <c r="A561" s="5" t="s">
        <v>1675</v>
      </c>
      <c r="B561" t="str">
        <f>'arf3'!AC561</f>
        <v>Gene:PRSS12&amp;HGNC:9477&amp;OMIM:606709&amp;UserInfo:Mental retardation, autosomal recessive 1&amp;UserType:NonSyndrRetard;</v>
      </c>
    </row>
    <row r="562" spans="1:2" x14ac:dyDescent="0.2">
      <c r="A562" s="5" t="s">
        <v>1678</v>
      </c>
      <c r="B562" t="str">
        <f>'arf3'!AC562</f>
        <v>Gene:PSAP&amp;HGNC:9498&amp;OMIM:176801&amp;UserInfo:Combined SAP deficiency ; Gaucher disease, atypical ; Krabbe disease, atypical ; Metachromatic leukodystrophy due to SAP-b deficiency&amp;UserType:NonSyndrRetard;Encephalo;Metabolism;</v>
      </c>
    </row>
    <row r="563" spans="1:2" x14ac:dyDescent="0.2">
      <c r="A563" s="5" t="s">
        <v>1681</v>
      </c>
      <c r="B563" t="str">
        <f>'arf3'!AC563</f>
        <v>Gene:PTCH1&amp;HGNC:9585&amp;OMIM:601309&amp;UserInfo:Basal cell carcinoma, somatic ; Basal cell nevus syndrome ; Holoprosencephaly 7&amp;UserType:SyndrRetard;NonRetardButSyndr;</v>
      </c>
    </row>
    <row r="564" spans="1:2" x14ac:dyDescent="0.2">
      <c r="A564" s="5" t="s">
        <v>1684</v>
      </c>
      <c r="B564" t="str">
        <f>'arf3'!AC564</f>
        <v>Gene:PTCHD1&amp;HGNC:26392&amp;OMIM:300828&amp;UserInfo:Autism, susceptibility to, X-linked 4&amp;UserType:NonSyndrRetard;</v>
      </c>
    </row>
    <row r="565" spans="1:2" x14ac:dyDescent="0.2">
      <c r="A565" s="5" t="s">
        <v>1687</v>
      </c>
      <c r="B565" t="str">
        <f>'arf3'!AC565</f>
        <v>Gene:PTDSS1&amp;HGNC:9587&amp;OMIM:612792&amp;UserInfo:Lenz-Majewski hyperostotic dwarfism&amp;UserType:SyndrRetard;</v>
      </c>
    </row>
    <row r="566" spans="1:2" x14ac:dyDescent="0.2">
      <c r="A566" s="5" t="s">
        <v>1690</v>
      </c>
      <c r="B566" t="str">
        <f>'arf3'!AC566</f>
        <v>Gene:PTEN&amp;HGNC:9588&amp;OMIM:601728&amp;UserInfo:Bannayan-Riley-Ruvalcaba syndrome ; Cowden syndrome 1 ; Endometrial carcinoma, somatic ; Lhermitte-Duclos syndrome ; Macrocephaly/autism syndrome ; Malignant melanoma, somatic ; PTEN hamartoma tumor syndrome ; Squamous cell carcinoma, head and neck, somatic ; VATER association with macrocephaly and ventriculomegaly ; Glioma susceptibility 2 ; Meningioma ; Prostate cancer, somatic&amp;UserType:NonSyndrRetard;SyndrRetard;NonRetardButSyndr;</v>
      </c>
    </row>
    <row r="567" spans="1:2" x14ac:dyDescent="0.2">
      <c r="A567" s="5" t="s">
        <v>1693</v>
      </c>
      <c r="B567" t="str">
        <f>'arf3'!AC567</f>
        <v>Gene:PTPN11&amp;HGNC:9644&amp;OMIM:176876&amp;UserInfo:LEOPARD syndrome 1 ; Leukemia, juvenile myelomonocytic, somatic ; Metachondromatosis ; Noonan syndrome 1&amp;UserType:SyndrRetard;Cardiopathy;</v>
      </c>
    </row>
    <row r="568" spans="1:2" x14ac:dyDescent="0.2">
      <c r="A568" s="5" t="s">
        <v>1696</v>
      </c>
      <c r="B568" t="str">
        <f>'arf3'!AC568</f>
        <v>Gene:PUF60&amp;HGNC:17042&amp;OMIM:604819&amp;UserInfo:Verheij syndrome&amp;UserType:SyndrRetard;</v>
      </c>
    </row>
    <row r="569" spans="1:2" x14ac:dyDescent="0.2">
      <c r="A569" s="5" t="s">
        <v>1699</v>
      </c>
      <c r="B569" t="str">
        <f>'arf3'!AC569</f>
        <v>Gene:PURA&amp;HGNC:9701&amp;OMIM:600473&amp;UserInfo:Mental retardation, autosomal dominant 31&amp;UserType:NonSyndrRetard;SyndrRetard;</v>
      </c>
    </row>
    <row r="570" spans="1:2" x14ac:dyDescent="0.2">
      <c r="A570" s="5" t="s">
        <v>1702</v>
      </c>
      <c r="B570" t="str">
        <f>'arf3'!AC570</f>
        <v>Gene:PUS1&amp;HGNC:15508&amp;OMIM:608109&amp;UserInfo:Myopathy, lactic acidosis, and sideroblastic anemia 1&amp;UserType:SyndrRetard;Metabolism;Neuro;</v>
      </c>
    </row>
    <row r="571" spans="1:2" x14ac:dyDescent="0.2">
      <c r="A571" s="5" t="s">
        <v>1705</v>
      </c>
      <c r="B571" t="str">
        <f>'arf3'!AC571</f>
        <v>Gene:PYCR1&amp;HGNC:9721&amp;OMIM:179035&amp;UserInfo:Cutis laxa, autosomal recessive, type IIB ; Cutis laxa, autosomal recessive, type IIIB&amp;UserType:SyndrRetard;</v>
      </c>
    </row>
    <row r="572" spans="1:2" x14ac:dyDescent="0.2">
      <c r="A572" s="5" t="s">
        <v>1708</v>
      </c>
      <c r="B572" t="str">
        <f>'arf3'!AC572</f>
        <v>Gene:QDPR&amp;HGNC:9752&amp;OMIM:612676&amp;UserInfo:Hyperphenylalaninemia, BH4-deficient, C&amp;UserType:NonSyndrRetard;</v>
      </c>
    </row>
    <row r="573" spans="1:2" x14ac:dyDescent="0.2">
      <c r="A573" s="5" t="s">
        <v>1711</v>
      </c>
      <c r="B573" t="str">
        <f>'arf3'!AC573</f>
        <v>Gene:RAB18&amp;HGNC:14244&amp;OMIM:602207&amp;UserInfo:Warburg micro syndrome 3&amp;UserType:SyndrRetard;RetardPlusCerebAbnorm;Neuro;</v>
      </c>
    </row>
    <row r="574" spans="1:2" x14ac:dyDescent="0.2">
      <c r="A574" s="5" t="s">
        <v>1714</v>
      </c>
      <c r="B574" t="str">
        <f>'arf3'!AC574</f>
        <v>Gene:RAB27A&amp;HGNC:9766&amp;OMIM:603868&amp;UserInfo:Griscelli syndrome, type 2&amp;UserType:SyndrRetard;</v>
      </c>
    </row>
    <row r="575" spans="1:2" x14ac:dyDescent="0.2">
      <c r="A575" s="5" t="s">
        <v>1717</v>
      </c>
      <c r="B575" t="str">
        <f>'arf3'!AC575</f>
        <v>Gene:RAB39B&amp;HGNC:16499&amp;OMIM:300774&amp;UserInfo:?Waisman syndrome ; Mental retardation, X-linked 72&amp;UserType:</v>
      </c>
    </row>
    <row r="576" spans="1:2" x14ac:dyDescent="0.2">
      <c r="A576" s="5" t="s">
        <v>1720</v>
      </c>
      <c r="B576" t="str">
        <f>'arf3'!AC576</f>
        <v>Gene:RAB3GAP1&amp;HGNC:17063&amp;OMIM:602536&amp;UserInfo:Warburg micro syndrome 1&amp;UserType:SyndrRetard;RetardPlusCerebAbnorm;Neuro;</v>
      </c>
    </row>
    <row r="577" spans="1:2" x14ac:dyDescent="0.2">
      <c r="A577" s="5" t="s">
        <v>1723</v>
      </c>
      <c r="B577" t="str">
        <f>'arf3'!AC577</f>
        <v>Gene:RAB3GAP2&amp;HGNC:17168&amp;OMIM:609275&amp;UserInfo:Martsolf syndrome ; Warburg micro syndrome 2&amp;UserType:SyndrRetard;RetardPlusCerebAbnorm;Neuro;</v>
      </c>
    </row>
    <row r="578" spans="1:2" x14ac:dyDescent="0.2">
      <c r="A578" s="5" t="s">
        <v>1726</v>
      </c>
      <c r="B578" t="str">
        <f>'arf3'!AC578</f>
        <v>Gene:RAB40AL&amp;HGNC:25410&amp;OMIM:300405&amp;UserInfo:No OMIM phenotype&amp;UserType:</v>
      </c>
    </row>
    <row r="579" spans="1:2" x14ac:dyDescent="0.2">
      <c r="A579" s="5" t="s">
        <v>1729</v>
      </c>
      <c r="B579" t="str">
        <f>'arf3'!AC579</f>
        <v>Gene:RAC1&amp;HGNC:9801&amp;OMIM:602048&amp;UserInfo:No OMIM phenotype&amp;UserType:</v>
      </c>
    </row>
    <row r="580" spans="1:2" x14ac:dyDescent="0.2">
      <c r="A580" s="5" t="s">
        <v>1731</v>
      </c>
      <c r="B580" t="str">
        <f>'arf3'!AC580</f>
        <v>Gene:RAD21&amp;HGNC:9811&amp;OMIM:606462&amp;UserInfo:Cornelia de Lange syndrome 4&amp;UserType:SyndrRetard;</v>
      </c>
    </row>
    <row r="581" spans="1:2" x14ac:dyDescent="0.2">
      <c r="A581" s="5" t="s">
        <v>1734</v>
      </c>
      <c r="B581" t="str">
        <f>'arf3'!AC581</f>
        <v>Gene:RAF1&amp;HGNC:9829&amp;OMIM:164760&amp;UserInfo:Cardiomyopathy, dilated, 1NN ; LEOPARD syndrome 2 ; Noonan syndrome 5&amp;UserType:SyndrRetard;Cardiopathy;</v>
      </c>
    </row>
    <row r="582" spans="1:2" x14ac:dyDescent="0.2">
      <c r="A582" s="5" t="s">
        <v>1737</v>
      </c>
      <c r="B582" t="str">
        <f>'arf3'!AC582</f>
        <v>Gene:RAI1&amp;HGNC:9834&amp;OMIM:607642&amp;UserInfo:Smith-Magenis syndrome&amp;UserType:SyndrRetard;</v>
      </c>
    </row>
    <row r="583" spans="1:2" x14ac:dyDescent="0.2">
      <c r="A583" s="5" t="s">
        <v>1740</v>
      </c>
      <c r="B583" t="str">
        <f>'arf3'!AC583</f>
        <v>Gene:RARS2&amp;HGNC:21406&amp;OMIM:611524&amp;UserInfo:Pontocerebellar hypoplasia, type 6&amp;UserType:SyndrRetard;RetardPlusCerebAbnorm;</v>
      </c>
    </row>
    <row r="584" spans="1:2" x14ac:dyDescent="0.2">
      <c r="A584" s="5" t="s">
        <v>1743</v>
      </c>
      <c r="B584" t="str">
        <f>'arf3'!AC584</f>
        <v>Gene:RBBP8&amp;HGNC:9891&amp;OMIM:604124&amp;UserInfo:Jawad syndrome ; Pancreatic carcinoma, somatic ; Seckel syndrome 2&amp;UserType:SyndrRetard;</v>
      </c>
    </row>
    <row r="585" spans="1:2" x14ac:dyDescent="0.2">
      <c r="A585" s="5" t="s">
        <v>1746</v>
      </c>
      <c r="B585" t="str">
        <f>'arf3'!AC585</f>
        <v>Gene:RBM10&amp;HGNC:9896&amp;OMIM:300080&amp;UserInfo:TARP syndrome&amp;UserType:NonRetardButSyndr;</v>
      </c>
    </row>
    <row r="586" spans="1:2" x14ac:dyDescent="0.2">
      <c r="A586" s="5" t="s">
        <v>1749</v>
      </c>
      <c r="B586" t="str">
        <f>'arf3'!AC586</f>
        <v>Gene:RBM28&amp;HGNC:21863&amp;OMIM:612074&amp;UserInfo:?Alopecia, neurologic defects, and endocrinopathy syndrome&amp;UserType:NonRetardButSyndr;</v>
      </c>
    </row>
    <row r="587" spans="1:2" x14ac:dyDescent="0.2">
      <c r="A587" s="5" t="s">
        <v>1752</v>
      </c>
      <c r="B587" t="str">
        <f>'arf3'!AC587</f>
        <v>Gene:RBM8A&amp;HGNC:9905&amp;OMIM:605313&amp;UserInfo:Thrombocytopenia-absent radius syndrome&amp;UserType:SyndrRetard;NonRetardButSyndr;</v>
      </c>
    </row>
    <row r="588" spans="1:2" x14ac:dyDescent="0.2">
      <c r="A588" s="5" t="s">
        <v>1755</v>
      </c>
      <c r="B588" t="str">
        <f>'arf3'!AC588</f>
        <v>Gene:RBMX&amp;HGNC:9910&amp;OMIM:300199&amp;UserInfo:?Mental retardation, X-linked, syndromic 11, Shashi type&amp;UserType:SyndrRetard;</v>
      </c>
    </row>
    <row r="589" spans="1:2" x14ac:dyDescent="0.2">
      <c r="A589" s="12" t="s">
        <v>1758</v>
      </c>
      <c r="B589" t="str">
        <f>'arf3'!AC589</f>
        <v>Gene:RECQL4&amp;HGNC:9949&amp;OMIM:603780&amp;UserInfo:Baller-Gerold syndrome ; RAPADILINO syndrome ; Rothmund-Thomson syndrome&amp;UserType:NonRetardButSyndr;</v>
      </c>
    </row>
    <row r="590" spans="1:2" x14ac:dyDescent="0.2">
      <c r="A590" s="5" t="s">
        <v>1761</v>
      </c>
      <c r="B590" t="str">
        <f>'arf3'!AC590</f>
        <v>Gene:RELN&amp;HGNC:9957&amp;OMIM:600514&amp;UserInfo:Lissencephaly 2 (Norman-Roberts type) ; Epilepsy, familial temporal lobe, 7&amp;UserType:SyndrRetard;</v>
      </c>
    </row>
    <row r="591" spans="1:2" x14ac:dyDescent="0.2">
      <c r="A591" s="5" t="s">
        <v>1764</v>
      </c>
      <c r="B591" t="str">
        <f>'arf3'!AC591</f>
        <v>Gene:RFT1&amp;HGNC:30220&amp;OMIM:611908&amp;UserInfo:Congenital disorder of glycosylation, type In&amp;UserType:SyndrRetard;Metabolism;</v>
      </c>
    </row>
    <row r="592" spans="1:2" x14ac:dyDescent="0.2">
      <c r="A592" s="5" t="s">
        <v>1767</v>
      </c>
      <c r="B592" t="str">
        <f>'arf3'!AC592</f>
        <v>Gene:RHEB&amp;HGNC:10011&amp;OMIM:601293&amp;UserInfo:No OMIM phenotype&amp;UserType:</v>
      </c>
    </row>
    <row r="593" spans="1:2" x14ac:dyDescent="0.2">
      <c r="A593" s="5" t="s">
        <v>1769</v>
      </c>
      <c r="B593" t="str">
        <f>'arf3'!AC593</f>
        <v>Gene:RIT1&amp;HGNC:10023&amp;OMIM:609591&amp;UserInfo:Noonan syndrome 8&amp;UserType:SyndrRetard;</v>
      </c>
    </row>
    <row r="594" spans="1:2" x14ac:dyDescent="0.2">
      <c r="A594" s="5" t="s">
        <v>1772</v>
      </c>
      <c r="B594" t="str">
        <f>'arf3'!AC594</f>
        <v>Gene:RMND1&amp;HGNC:21176&amp;OMIM:614917&amp;UserInfo:Combined oxidative phosphorylation deficiency 11&amp;UserType:SyndrRetard;Encephalo;Metabolism;</v>
      </c>
    </row>
    <row r="595" spans="1:2" x14ac:dyDescent="0.2">
      <c r="A595" s="5" t="s">
        <v>1775</v>
      </c>
      <c r="B595" t="str">
        <f>'arf3'!AC595</f>
        <v>Gene:RMRP&amp;HGNC:10031&amp;OMIM:157660&amp;UserInfo:Anauxetic dysplasia ; Cartilage-hair hypoplasia ; Metaphyseal dysplasia without hypotrichosis&amp;UserType:SyndrRetard;</v>
      </c>
    </row>
    <row r="596" spans="1:2" x14ac:dyDescent="0.2">
      <c r="A596" s="5" t="s">
        <v>1779</v>
      </c>
      <c r="B596" t="str">
        <f>'arf3'!AC596</f>
        <v>Gene:RNASEH2A&amp;HGNC:18518&amp;OMIM:606034&amp;UserInfo:Aicardi-Goutieres syndrome 4&amp;UserType:</v>
      </c>
    </row>
    <row r="597" spans="1:2" x14ac:dyDescent="0.2">
      <c r="A597" s="5" t="s">
        <v>1782</v>
      </c>
      <c r="B597" t="str">
        <f>'arf3'!AC597</f>
        <v>Gene:RNASEH2B&amp;HGNC:25671&amp;OMIM:610326&amp;UserInfo:Aicardi-Goutieres syndrome 2&amp;UserType:</v>
      </c>
    </row>
    <row r="598" spans="1:2" x14ac:dyDescent="0.2">
      <c r="A598" s="5" t="s">
        <v>1785</v>
      </c>
      <c r="B598" t="str">
        <f>'arf3'!AC598</f>
        <v>Gene:RNASEH2C&amp;HGNC:24116&amp;OMIM:610330&amp;UserInfo:Aicardi-Goutieres syndrome 3&amp;UserType:</v>
      </c>
    </row>
    <row r="599" spans="1:2" x14ac:dyDescent="0.2">
      <c r="A599" s="5" t="s">
        <v>1788</v>
      </c>
      <c r="B599" t="str">
        <f>'arf3'!AC599</f>
        <v>Gene:RNASET2&amp;HGNC:21686&amp;OMIM:612944&amp;UserInfo:Leukoencephalopathy, cystic, without megalencephaly&amp;UserType:NonSyndrRetard;SyndrRetard;</v>
      </c>
    </row>
    <row r="600" spans="1:2" x14ac:dyDescent="0.2">
      <c r="A600" s="5" t="s">
        <v>1791</v>
      </c>
      <c r="B600" t="str">
        <f>'arf3'!AC600</f>
        <v>Gene:RNU4ATAC&amp;HGNC:34016&amp;OMIM:601428&amp;UserInfo:Microcephalic osteodysplastic primordial dwarfism, type I ; Roifman syndrome&amp;UserType:SyndrRetard;RetardPlusCerebAbnorm;</v>
      </c>
    </row>
    <row r="601" spans="1:2" x14ac:dyDescent="0.2">
      <c r="A601" s="5" t="s">
        <v>1794</v>
      </c>
      <c r="B601" t="str">
        <f>'arf3'!AC601</f>
        <v>Gene:ROGDI&amp;HGNC:29478&amp;OMIM:614574&amp;UserInfo:Kohlschutter-Tonz syndrome&amp;UserType:SyndrRetard;</v>
      </c>
    </row>
    <row r="602" spans="1:2" x14ac:dyDescent="0.2">
      <c r="A602" s="5" t="s">
        <v>1797</v>
      </c>
      <c r="B602" t="str">
        <f>'arf3'!AC602</f>
        <v>Gene:RPGRIP1L&amp;HGNC:29168&amp;OMIM:610937&amp;UserInfo:COACH syndrome ; Joubert syndrome 7 ; Meckel syndrome 5&amp;UserType:NonSyndrRetard;SyndrRetard;</v>
      </c>
    </row>
    <row r="603" spans="1:2" x14ac:dyDescent="0.2">
      <c r="A603" s="5" t="s">
        <v>1800</v>
      </c>
      <c r="B603" t="str">
        <f>'arf3'!AC603</f>
        <v>Gene:RPIA&amp;HGNC:10297&amp;OMIM:180430&amp;UserInfo:?Ribose 5-phosphate isomerase deficiency&amp;UserType:SyndrRetard;</v>
      </c>
    </row>
    <row r="604" spans="1:2" x14ac:dyDescent="0.2">
      <c r="A604" s="5" t="s">
        <v>1803</v>
      </c>
      <c r="B604" t="str">
        <f>'arf3'!AC604</f>
        <v>Gene:RPL10&amp;HGNC:10298&amp;OMIM:312173&amp;UserInfo:Autism, susceptibility to, X-linked 5&amp;UserType:NonSyndrRetard;</v>
      </c>
    </row>
    <row r="605" spans="1:2" x14ac:dyDescent="0.2">
      <c r="A605" s="5" t="s">
        <v>1806</v>
      </c>
      <c r="B605" t="str">
        <f>'arf3'!AC605</f>
        <v>Gene:RPS6KA3&amp;HGNC:10432&amp;OMIM:300075&amp;UserInfo:Coffin-Lowry syndrome ; Mental retardation, X-linked 19&amp;UserType:NonSyndrRetard;SyndrRetard;</v>
      </c>
    </row>
    <row r="606" spans="1:2" x14ac:dyDescent="0.2">
      <c r="A606" s="5" t="s">
        <v>1809</v>
      </c>
      <c r="B606" t="str">
        <f>'arf3'!AC606</f>
        <v>Gene:RTEL1&amp;HGNC:15888&amp;OMIM:608833&amp;UserInfo:Dyskeratosis congenita, autosomal dominant 4 ; Dyskeratosis congenita, autosomal recessive 5 ; Pulmonary fibrosis and/or bone marrow failure, telomere-related, 3&amp;UserType:SyndrRetard;NonRetardButSyndr;</v>
      </c>
    </row>
    <row r="607" spans="1:2" x14ac:dyDescent="0.2">
      <c r="A607" s="12" t="s">
        <v>1812</v>
      </c>
      <c r="B607" t="str">
        <f>'arf3'!AC607</f>
        <v>Gene:RTTN&amp;HGNC:18654&amp;OMIM:610436&amp;UserInfo:Microcephaly, short stature, and polymicrogyria with seizures&amp;UserType:SyndrRetard;RetardPlusCerebAbnorm;</v>
      </c>
    </row>
    <row r="608" spans="1:2" x14ac:dyDescent="0.2">
      <c r="A608" s="5" t="s">
        <v>1815</v>
      </c>
      <c r="B608" t="str">
        <f>'arf3'!AC608</f>
        <v>Gene:RUBCN&amp;HGNC:28991&amp;OMIM:613516&amp;UserInfo:?Spinocerebellar ataxia, autosomal recessive 15&amp;UserType:SyndrRetard;Neuro;</v>
      </c>
    </row>
    <row r="609" spans="1:2" x14ac:dyDescent="0.2">
      <c r="A609" s="5" t="s">
        <v>1818</v>
      </c>
      <c r="B609" t="str">
        <f>'arf3'!AC609</f>
        <v>Gene:SALL1&amp;HGNC:10524&amp;OMIM:602218&amp;UserInfo:Townes-Brocks branchiootorenal-like syndrome ; Townes-Brocks syndrome&amp;UserType:SyndrRetard;NonRetardButSyndr;</v>
      </c>
    </row>
    <row r="610" spans="1:2" x14ac:dyDescent="0.2">
      <c r="A610" s="5" t="s">
        <v>1821</v>
      </c>
      <c r="B610" t="str">
        <f>'arf3'!AC610</f>
        <v>Gene:SAMHD1&amp;HGNC:15925&amp;OMIM:606754&amp;UserInfo:?Chilblain lupus 2 ; Aicardi-Goutieres syndrome 5&amp;UserType:SyndrRetard;RetardPlusCerebAbnorm;Encephalo;</v>
      </c>
    </row>
    <row r="611" spans="1:2" x14ac:dyDescent="0.2">
      <c r="A611" s="5" t="s">
        <v>1824</v>
      </c>
      <c r="B611" t="str">
        <f>'arf3'!AC611</f>
        <v>Gene:SATB2&amp;HGNC:21637&amp;OMIM:608148&amp;UserInfo:Glass syndrome&amp;UserType:NonSyndrRetard;SyndrRetard;</v>
      </c>
    </row>
    <row r="612" spans="1:2" x14ac:dyDescent="0.2">
      <c r="A612" s="5" t="s">
        <v>1827</v>
      </c>
      <c r="B612" t="str">
        <f>'arf3'!AC612</f>
        <v>Gene:SC5D&amp;HGNC:10547&amp;OMIM:602286&amp;UserInfo:Lathosterolosis&amp;UserType:SyndrRetard;Metabolism;</v>
      </c>
    </row>
    <row r="613" spans="1:2" x14ac:dyDescent="0.2">
      <c r="A613" s="5" t="s">
        <v>1830</v>
      </c>
      <c r="B613" t="str">
        <f>'arf3'!AC613</f>
        <v>Gene:SCN1A&amp;HGNC:10585&amp;OMIM:182389&amp;UserInfo:Dravet syndrome ; Epilepsy, generalized, with febrile seizures plus, type 2 ; Febrile seizures, familial, 3A ; Migraine, familial hemiplegic, 3&amp;UserType:SyndrRetard;Neuro;</v>
      </c>
    </row>
    <row r="614" spans="1:2" x14ac:dyDescent="0.2">
      <c r="A614" s="5" t="s">
        <v>1833</v>
      </c>
      <c r="B614" t="str">
        <f>'arf3'!AC614</f>
        <v>Gene:SCN2A&amp;HGNC:10588&amp;OMIM:182390&amp;UserInfo:Epileptic encephalopathy, early infantile, 11 ; Seizures, benign familial infantile, 3&amp;UserType:SyndrRetard;Encephalo;Neuro;</v>
      </c>
    </row>
    <row r="615" spans="1:2" x14ac:dyDescent="0.2">
      <c r="A615" s="5" t="s">
        <v>1836</v>
      </c>
      <c r="B615" t="str">
        <f>'arf3'!AC615</f>
        <v>Gene:SCN8A&amp;HGNC:10596&amp;OMIM:600702&amp;UserInfo:?Cognitive impairment with or without cerebellar ataxia ; Epileptic encephalopathy, early infantile, 13 ; Seizures, benign familial infantile, 5&amp;UserType:SyndrRetard;Encephalo;</v>
      </c>
    </row>
    <row r="616" spans="1:2" x14ac:dyDescent="0.2">
      <c r="A616" s="5" t="s">
        <v>1839</v>
      </c>
      <c r="B616" t="str">
        <f>'arf3'!AC616</f>
        <v>Gene:SCO2&amp;HGNC:10604&amp;OMIM:604272&amp;UserInfo:Cardioencephalomyopathy, fatal infantile, due to cytochrome c oxidase deficiency 1 ; Myopia 6&amp;UserType:SyndrRetard;Encephalo;Metabolism;Cardiopathy;</v>
      </c>
    </row>
    <row r="617" spans="1:2" x14ac:dyDescent="0.2">
      <c r="A617" s="5" t="s">
        <v>1842</v>
      </c>
      <c r="B617" t="str">
        <f>'arf3'!AC617</f>
        <v>Gene:SDHA&amp;HGNC:10680&amp;OMIM:600857&amp;UserInfo:Cardiomyopathy, dilated, 1GG ; Leigh syndrome ; Mitochondrial respiratory chain complex II deficiency ; Paragangliomas 5&amp;UserType:SyndrRetard;Encephalo;Metabolism;</v>
      </c>
    </row>
    <row r="618" spans="1:2" x14ac:dyDescent="0.2">
      <c r="A618" s="5" t="s">
        <v>1845</v>
      </c>
      <c r="B618" t="str">
        <f>'arf3'!AC618</f>
        <v>Gene:SEPSECS&amp;HGNC:30605&amp;OMIM:613009&amp;UserInfo:Pontocerebellar hypoplasia type 2D&amp;UserType:SyndrRetard;RetardPlusCerebAbnorm;</v>
      </c>
    </row>
    <row r="619" spans="1:2" x14ac:dyDescent="0.2">
      <c r="A619" s="5" t="s">
        <v>1848</v>
      </c>
      <c r="B619" t="str">
        <f>'arf3'!AC619</f>
        <v>Gene:SERAC1&amp;HGNC:21061&amp;OMIM:614725&amp;UserInfo:3-methylglutaconic aciduria with deafness, encephalopathy, and Leigh-like syndrome&amp;UserType:SyndrRetard;Encephalo;</v>
      </c>
    </row>
    <row r="620" spans="1:2" x14ac:dyDescent="0.2">
      <c r="A620" s="5" t="s">
        <v>1851</v>
      </c>
      <c r="B620" t="str">
        <f>'arf3'!AC620</f>
        <v>Gene:SETBP1&amp;HGNC:15573&amp;OMIM:611060&amp;UserInfo:Mental retardation, autosomal dominant 29 ; Schinzel-Giedion midface retraction syndrome&amp;UserType:SyndrRetard;</v>
      </c>
    </row>
    <row r="621" spans="1:2" x14ac:dyDescent="0.2">
      <c r="A621" s="5" t="s">
        <v>1854</v>
      </c>
      <c r="B621" t="str">
        <f>'arf3'!AC621</f>
        <v>Gene:SETD2&amp;HGNC:18420&amp;OMIM:612778&amp;UserInfo:Luscan-Lumish syndrome&amp;UserType:NonSyndrRetard;SyndrRetard;</v>
      </c>
    </row>
    <row r="622" spans="1:2" x14ac:dyDescent="0.2">
      <c r="A622" s="5" t="s">
        <v>1857</v>
      </c>
      <c r="B622" t="str">
        <f>'arf3'!AC622</f>
        <v>Gene:SETD5&amp;HGNC:25566&amp;OMIM:615743&amp;UserInfo:Mental retardation, autosomal dominant 23&amp;UserType:NonSyndrRetard;SyndrRetard;</v>
      </c>
    </row>
    <row r="623" spans="1:2" x14ac:dyDescent="0.2">
      <c r="A623" s="5" t="s">
        <v>1860</v>
      </c>
      <c r="B623" t="str">
        <f>'arf3'!AC623</f>
        <v>Gene:SF1&amp;HGNC:12950&amp;OMIM:601516&amp;UserInfo:No OMIM phenotype&amp;UserType:NonRetardButSyndr;</v>
      </c>
    </row>
    <row r="624" spans="1:2" x14ac:dyDescent="0.2">
      <c r="A624" s="5" t="s">
        <v>1862</v>
      </c>
      <c r="B624" t="str">
        <f>'arf3'!AC624</f>
        <v>Gene:SGSH&amp;HGNC:10818&amp;OMIM:605270&amp;UserInfo:Mucopolysaccharidosis type IIIA (Sanfilippo A)&amp;UserType:NonSyndrRetard;SyndrRetard;Metabolism;</v>
      </c>
    </row>
    <row r="625" spans="1:2" x14ac:dyDescent="0.2">
      <c r="A625" s="5" t="s">
        <v>1865</v>
      </c>
      <c r="B625" t="str">
        <f>'arf3'!AC625</f>
        <v>Gene:SHANK2&amp;HGNC:14295&amp;OMIM:603290&amp;UserInfo:Autism susceptibility 17&amp;UserType:NonSyndrRetard;</v>
      </c>
    </row>
    <row r="626" spans="1:2" x14ac:dyDescent="0.2">
      <c r="A626" s="5" t="s">
        <v>1868</v>
      </c>
      <c r="B626" t="str">
        <f>'arf3'!AC626</f>
        <v>Gene:SHANK3&amp;HGNC:14294&amp;OMIM:606230&amp;UserInfo:Phelan-McDermid syndrome ; Schizophrenia 15&amp;UserType:NonSyndrRetard;</v>
      </c>
    </row>
    <row r="627" spans="1:2" x14ac:dyDescent="0.2">
      <c r="A627" s="5" t="s">
        <v>1871</v>
      </c>
      <c r="B627" t="str">
        <f>'arf3'!AC627</f>
        <v>Gene:SHH&amp;HGNC:10848&amp;OMIM:600725&amp;UserInfo:Holoprosencephaly 3 ; Microphthalmia with coloboma 5 ; Schizencephaly ; Single median maxillary central incisor&amp;UserType:SyndrRetard;RetardPlusCerebAbnorm;NonRetardButSyndr;</v>
      </c>
    </row>
    <row r="628" spans="1:2" x14ac:dyDescent="0.2">
      <c r="A628" s="5" t="s">
        <v>1874</v>
      </c>
      <c r="B628" t="str">
        <f>'arf3'!AC628</f>
        <v>Gene:SHOC2&amp;HGNC:15454&amp;OMIM:602775&amp;UserInfo:Noonan-like syndrome with loose anagen hair&amp;UserType:SyndrRetard;</v>
      </c>
    </row>
    <row r="629" spans="1:2" x14ac:dyDescent="0.2">
      <c r="A629" s="5" t="s">
        <v>1877</v>
      </c>
      <c r="B629" t="str">
        <f>'arf3'!AC629</f>
        <v>Gene:SHROOM4&amp;HGNC:29215&amp;OMIM:300579&amp;UserInfo:?Stocco dos Santos X-linked mental retardation syndrome&amp;UserType:NonSyndrRetard;SyndrRetard;</v>
      </c>
    </row>
    <row r="630" spans="1:2" x14ac:dyDescent="0.2">
      <c r="A630" s="5" t="s">
        <v>1880</v>
      </c>
      <c r="B630" t="str">
        <f>'arf3'!AC630</f>
        <v>Gene:SIL1&amp;HGNC:24624&amp;OMIM:608005&amp;UserInfo:Marinesco-Sjogren syndrome&amp;UserType:SyndrRetard;Neuro;</v>
      </c>
    </row>
    <row r="631" spans="1:2" x14ac:dyDescent="0.2">
      <c r="A631" s="5" t="s">
        <v>1883</v>
      </c>
      <c r="B631" t="str">
        <f>'arf3'!AC631</f>
        <v>Gene:SIN3A&amp;HGNC:19353&amp;OMIM:607776&amp;UserInfo:Witteveen-Kolk syndrome&amp;UserType:</v>
      </c>
    </row>
    <row r="632" spans="1:2" x14ac:dyDescent="0.2">
      <c r="A632" s="5" t="s">
        <v>1886</v>
      </c>
      <c r="B632" t="str">
        <f>'arf3'!AC632</f>
        <v>Gene:SIX3&amp;HGNC:10889&amp;OMIM:603714&amp;UserInfo:Holoprosencephaly 2 ; Schizencephaly&amp;UserType:NonSyndrRetard;SyndrRetard;</v>
      </c>
    </row>
    <row r="633" spans="1:2" x14ac:dyDescent="0.2">
      <c r="A633" s="5" t="s">
        <v>1889</v>
      </c>
      <c r="B633" t="str">
        <f>'arf3'!AC633</f>
        <v>Gene:SKI&amp;HGNC:10896&amp;OMIM:164780&amp;UserInfo:Shprintzen-Goldberg syndrome&amp;UserType:NonSyndrRetard;</v>
      </c>
    </row>
    <row r="634" spans="1:2" x14ac:dyDescent="0.2">
      <c r="A634" s="5" t="s">
        <v>1892</v>
      </c>
      <c r="B634" t="str">
        <f>'arf3'!AC634</f>
        <v>Gene:SLC12A6&amp;HGNC:10914&amp;OMIM:604878&amp;UserInfo:Agenesis of the corpus callosum with peripheral neuropathy&amp;UserType:SyndrRetard;RetardPlusCerebAbnorm;Neuro;</v>
      </c>
    </row>
    <row r="635" spans="1:2" x14ac:dyDescent="0.2">
      <c r="A635" s="5" t="s">
        <v>1895</v>
      </c>
      <c r="B635" t="str">
        <f>'arf3'!AC635</f>
        <v>Gene:SLC16A2&amp;HGNC:10923&amp;OMIM:300095&amp;UserInfo:Allan-Herndon-Dudley syndrome&amp;UserType:NonSyndrRetard;SyndrRetard;Metabolism;</v>
      </c>
    </row>
    <row r="636" spans="1:2" x14ac:dyDescent="0.2">
      <c r="A636" s="5" t="s">
        <v>1898</v>
      </c>
      <c r="B636" t="str">
        <f>'arf3'!AC636</f>
        <v>Gene:SLC17A5&amp;HGNC:10933&amp;OMIM:604322&amp;UserInfo:Salla disease ; Sialic acid storage disorder, infantile&amp;UserType:NonSyndrRetard;SyndrRetard;Encephalo;Metabolism;</v>
      </c>
    </row>
    <row r="637" spans="1:2" x14ac:dyDescent="0.2">
      <c r="A637" s="5" t="s">
        <v>1901</v>
      </c>
      <c r="B637" t="str">
        <f>'arf3'!AC637</f>
        <v>Gene:SLC19A3&amp;HGNC:16266&amp;OMIM:606152&amp;UserInfo:Thiamine metabolism dysfunction syndrome 2 (biotin- or thiamine-responsive encephalopathy type 2)&amp;UserType:NonSyndrRetard;Encephalo;Metabolism;Neuro;</v>
      </c>
    </row>
    <row r="638" spans="1:2" x14ac:dyDescent="0.2">
      <c r="A638" s="5" t="s">
        <v>1904</v>
      </c>
      <c r="B638" t="str">
        <f>'arf3'!AC638</f>
        <v>Gene:SLC1A1&amp;HGNC:10939&amp;OMIM:133550&amp;UserInfo:Dicarboxylic aminoaciduria ; ?Schizophrenia susceptibility 18&amp;UserType:Metabolism;</v>
      </c>
    </row>
    <row r="639" spans="1:2" x14ac:dyDescent="0.2">
      <c r="A639" s="5" t="s">
        <v>1907</v>
      </c>
      <c r="B639" t="str">
        <f>'arf3'!AC639</f>
        <v>Gene:SLC1A4&amp;HGNC:10942&amp;OMIM:600229&amp;UserInfo:Spastic tetraplegia, thin corpus callosum, and progressive microcephaly&amp;UserType:SyndrRetard;RetardPlusCerebAbnorm;Neuro;</v>
      </c>
    </row>
    <row r="640" spans="1:2" x14ac:dyDescent="0.2">
      <c r="A640" s="5" t="s">
        <v>1910</v>
      </c>
      <c r="B640" t="str">
        <f>'arf3'!AC640</f>
        <v>Gene:SLC25A15&amp;HGNC:10985&amp;OMIM:603861&amp;UserInfo:Hyperornithinemia-hyperammonemia-homocitrullinemia syndrome&amp;UserType:SyndrRetard;Metabolism;</v>
      </c>
    </row>
    <row r="641" spans="1:2" x14ac:dyDescent="0.2">
      <c r="A641" s="5" t="s">
        <v>1913</v>
      </c>
      <c r="B641" t="str">
        <f>'arf3'!AC641</f>
        <v>Gene:SLC25A22&amp;HGNC:19954&amp;OMIM:609302&amp;UserInfo:Epileptic encephalopathy, early infantile, 3&amp;UserType:Encephalo;</v>
      </c>
    </row>
    <row r="642" spans="1:2" x14ac:dyDescent="0.2">
      <c r="A642" s="5" t="s">
        <v>1916</v>
      </c>
      <c r="B642" t="str">
        <f>'arf3'!AC642</f>
        <v>Gene:SLC2A1&amp;HGNC:11005&amp;OMIM:138140&amp;UserInfo:Dystonia 9 ; GLUT1 deficiency syndrome 1, infantile onset, severe ; GLUT1 deficiency syndrome 2, childhood onset ; Stomatin-deficient cryohydrocytosis with neurologic defects ; Epilepsy, idiopathic generalized, susceptibility to, 12&amp;UserType:SyndrRetard;Encephalo;Metabolism;Neuro;</v>
      </c>
    </row>
    <row r="643" spans="1:2" x14ac:dyDescent="0.2">
      <c r="A643" s="5" t="s">
        <v>1919</v>
      </c>
      <c r="B643" t="str">
        <f>'arf3'!AC643</f>
        <v>Gene:SLC33A1&amp;HGNC:95&amp;OMIM:603690&amp;UserInfo:Congenital cataracts, hearing loss, and neurodegeneration ; Spastic paraplegia 42, autosomal dominant&amp;UserType:SyndrRetard;RetardPlusCerebAbnorm;Metabolism;Neuro;</v>
      </c>
    </row>
    <row r="644" spans="1:2" x14ac:dyDescent="0.2">
      <c r="A644" s="5" t="s">
        <v>1922</v>
      </c>
      <c r="B644" t="str">
        <f>'arf3'!AC644</f>
        <v>Gene:SLC35A2&amp;HGNC:11022&amp;OMIM:314375&amp;UserInfo:Congenital disorder of glycosylation, type IIm&amp;UserType:SyndrRetard;Metabolism;</v>
      </c>
    </row>
    <row r="645" spans="1:2" x14ac:dyDescent="0.2">
      <c r="A645" s="5" t="s">
        <v>1925</v>
      </c>
      <c r="B645" t="str">
        <f>'arf3'!AC645</f>
        <v>Gene:SLC35C1&amp;HGNC:20197&amp;OMIM:605881&amp;UserInfo:Congenital disorder of glycosylation, type IIc&amp;UserType:SyndrRetard;Metabolism;</v>
      </c>
    </row>
    <row r="646" spans="1:2" x14ac:dyDescent="0.2">
      <c r="A646" s="5" t="s">
        <v>1928</v>
      </c>
      <c r="B646" t="str">
        <f>'arf3'!AC646</f>
        <v>Gene:SLC39A12&amp;HGNC:20860&amp;OMIM:608734&amp;UserInfo:No OMIM phenotype&amp;UserType:</v>
      </c>
    </row>
    <row r="647" spans="1:2" x14ac:dyDescent="0.2">
      <c r="A647" s="5" t="s">
        <v>1930</v>
      </c>
      <c r="B647" t="str">
        <f>'arf3'!AC647</f>
        <v>Gene:SLC4A4&amp;HGNC:11030&amp;OMIM:603345&amp;UserInfo:Renal tubular acidosis, proximal, with ocular abnormalities&amp;UserType:SyndrRetard;</v>
      </c>
    </row>
    <row r="648" spans="1:2" x14ac:dyDescent="0.2">
      <c r="A648" s="5" t="s">
        <v>1933</v>
      </c>
      <c r="B648" t="str">
        <f>'arf3'!AC648</f>
        <v>Gene:SLC6A17&amp;HGNC:31399&amp;OMIM:610299&amp;UserInfo:Mental retardation, autosomal recessive 48&amp;UserType:NonSyndrRetard;SyndrRetard;Neuro;</v>
      </c>
    </row>
    <row r="649" spans="1:2" x14ac:dyDescent="0.2">
      <c r="A649" s="5" t="s">
        <v>1936</v>
      </c>
      <c r="B649" t="str">
        <f>'arf3'!AC649</f>
        <v>Gene:SLC6A3&amp;HGNC:11049&amp;OMIM:126455&amp;UserInfo:Parkinsonism-dystonia, infantile ; Nicotine dependence, protection against&amp;UserType:SyndrRetard;Metabolism;Neuro;</v>
      </c>
    </row>
    <row r="650" spans="1:2" x14ac:dyDescent="0.2">
      <c r="A650" s="5" t="s">
        <v>1939</v>
      </c>
      <c r="B650" t="str">
        <f>'arf3'!AC650</f>
        <v>Gene:SLC6A8&amp;HGNC:11055&amp;OMIM:300036&amp;UserInfo:Cerebral creatine deficiency syndrome 1&amp;UserType:NonSyndrRetard;Encephalo;Metabolism;</v>
      </c>
    </row>
    <row r="651" spans="1:2" x14ac:dyDescent="0.2">
      <c r="A651" s="5" t="s">
        <v>1942</v>
      </c>
      <c r="B651" t="str">
        <f>'arf3'!AC651</f>
        <v>Gene:SLC7A7&amp;HGNC:11065&amp;OMIM:603593&amp;UserInfo:Lysinuric protein intolerance&amp;UserType:SyndrRetard;Metabolism;</v>
      </c>
    </row>
    <row r="652" spans="1:2" x14ac:dyDescent="0.2">
      <c r="A652" s="5" t="s">
        <v>1945</v>
      </c>
      <c r="B652" t="str">
        <f>'arf3'!AC652</f>
        <v>Gene:SLC9A6&amp;HGNC:11079&amp;OMIM:300231&amp;UserInfo:Mental retardation, X-linked syndromic, Christianson type&amp;UserType:SyndrRetard;</v>
      </c>
    </row>
    <row r="653" spans="1:2" x14ac:dyDescent="0.2">
      <c r="A653" s="5" t="s">
        <v>1948</v>
      </c>
      <c r="B653" t="str">
        <f>'arf3'!AC653</f>
        <v>Gene:SMAD4&amp;HGNC:6770&amp;OMIM:600993&amp;UserInfo:Juvenile polyposis/hereditary hemorrhagic telangiectasia syndrome ; Myhre syndrome ; Pancreatic cancer, somatic ; Polyposis, juvenile intestinal&amp;UserType:SyndrRetard;NonRetardButSyndr;</v>
      </c>
    </row>
    <row r="654" spans="1:2" x14ac:dyDescent="0.2">
      <c r="A654" s="5" t="s">
        <v>1951</v>
      </c>
      <c r="B654" t="str">
        <f>'arf3'!AC654</f>
        <v>Gene:SMARCA2&amp;HGNC:11098&amp;OMIM:600014&amp;UserInfo:Nicolaides-Baraitser syndrome&amp;UserType:SyndrRetard;</v>
      </c>
    </row>
    <row r="655" spans="1:2" x14ac:dyDescent="0.2">
      <c r="A655" s="5" t="s">
        <v>1954</v>
      </c>
      <c r="B655" t="str">
        <f>'arf3'!AC655</f>
        <v>Gene:SMARCA4&amp;HGNC:11100&amp;OMIM:603254&amp;UserInfo:Coffin-Siris syndrome 4 ; Rhabdoid tumor predisposition syndrome 2&amp;UserType:SyndrRetard;</v>
      </c>
    </row>
    <row r="656" spans="1:2" x14ac:dyDescent="0.2">
      <c r="A656" s="5" t="s">
        <v>1957</v>
      </c>
      <c r="B656" t="str">
        <f>'arf3'!AC656</f>
        <v>Gene:SMARCB1&amp;HGNC:11103&amp;OMIM:601607&amp;UserInfo:Coffin-Siris syndrome 3 ; Rhabdoid tumors, somatic ; Rhabdoid predisposition syndrome 1 ; Schwannomatosis-1, susceptibility to&amp;UserType:SyndrRetard;</v>
      </c>
    </row>
    <row r="657" spans="1:2" x14ac:dyDescent="0.2">
      <c r="A657" s="5" t="s">
        <v>1960</v>
      </c>
      <c r="B657" t="str">
        <f>'arf3'!AC657</f>
        <v>Gene:SMARCC2&amp;HGNC:11105&amp;OMIM:601734&amp;UserInfo:No OMIM phenotype&amp;UserType:SyndrRetard;</v>
      </c>
    </row>
    <row r="658" spans="1:2" x14ac:dyDescent="0.2">
      <c r="A658" s="5" t="s">
        <v>1962</v>
      </c>
      <c r="B658" t="str">
        <f>'arf3'!AC658</f>
        <v>Gene:SMARCE1&amp;HGNC:11109&amp;OMIM:603111&amp;UserInfo:Coffin-Siris syndrome 5 ; Meningioma, familial, susceptibility to&amp;UserType:SyndrRetard;</v>
      </c>
    </row>
    <row r="659" spans="1:2" x14ac:dyDescent="0.2">
      <c r="A659" s="5" t="s">
        <v>1965</v>
      </c>
      <c r="B659" t="str">
        <f>'arf3'!AC659</f>
        <v>Gene:SMC1A&amp;HGNC:11111&amp;OMIM:300040&amp;UserInfo:Cornelia de Lange syndrome 2&amp;UserType:SyndrRetard;</v>
      </c>
    </row>
    <row r="660" spans="1:2" x14ac:dyDescent="0.2">
      <c r="A660" s="5" t="s">
        <v>1968</v>
      </c>
      <c r="B660" t="str">
        <f>'arf3'!AC660</f>
        <v>Gene:SMC3&amp;HGNC:2468&amp;OMIM:606062&amp;UserInfo:Cornelia de Lange syndrome 3&amp;UserType:SyndrRetard;</v>
      </c>
    </row>
    <row r="661" spans="1:2" x14ac:dyDescent="0.2">
      <c r="A661" s="5" t="s">
        <v>1971</v>
      </c>
      <c r="B661" t="str">
        <f>'arf3'!AC661</f>
        <v>Gene:SMOC1&amp;HGNC:20318&amp;OMIM:608488&amp;UserInfo:Microphthalmia with limb anomalies&amp;UserType:SyndrRetard;NonRetardButSyndr;</v>
      </c>
    </row>
    <row r="662" spans="1:2" x14ac:dyDescent="0.2">
      <c r="A662" s="5" t="s">
        <v>1974</v>
      </c>
      <c r="B662" t="str">
        <f>'arf3'!AC662</f>
        <v>Gene:SMPD1&amp;HGNC:11120&amp;OMIM:607608&amp;UserInfo:Niemann-Pick disease, type A ; Niemann-Pick disease, type B&amp;UserType:NonSyndrRetard;SyndrRetard;Encephalo;Metabolism;</v>
      </c>
    </row>
    <row r="663" spans="1:2" x14ac:dyDescent="0.2">
      <c r="A663" s="5" t="s">
        <v>1977</v>
      </c>
      <c r="B663" t="str">
        <f>'arf3'!AC663</f>
        <v>Gene:SMS&amp;HGNC:11123&amp;OMIM:300105&amp;UserInfo:Mental retardation, X-linked, Snyder-Robinson type&amp;UserType:SyndrRetard;</v>
      </c>
    </row>
    <row r="664" spans="1:2" x14ac:dyDescent="0.2">
      <c r="A664" s="5" t="s">
        <v>1980</v>
      </c>
      <c r="B664" t="str">
        <f>'arf3'!AC664</f>
        <v>Gene:SNAP29&amp;HGNC:11133&amp;OMIM:604202&amp;UserInfo:Cerebral dysgenesis, neuropathy, ichthyosis, and palmoplantar keratoderma syndrome&amp;UserType:SyndrRetard;RetardPlusCerebAbnorm;</v>
      </c>
    </row>
    <row r="665" spans="1:2" x14ac:dyDescent="0.2">
      <c r="A665" s="5" t="s">
        <v>1983</v>
      </c>
      <c r="B665" t="str">
        <f>'arf3'!AC665</f>
        <v>Gene:SNIP1&amp;HGNC:30587&amp;OMIM:608241&amp;UserInfo:Psychomotor retardation, epilepsy, and craniofacial dysmorphism&amp;UserType:SyndrRetard;RetardPlusCerebAbnorm;Encephalo;</v>
      </c>
    </row>
    <row r="666" spans="1:2" x14ac:dyDescent="0.2">
      <c r="A666" s="5" t="s">
        <v>1986</v>
      </c>
      <c r="B666" t="str">
        <f>'arf3'!AC666</f>
        <v>Gene:SNX14&amp;HGNC:14977&amp;OMIM:616105&amp;UserInfo:Spinocerebellar ataxia, autosomal recessive 20&amp;UserType:SyndrRetard;RetardPlusCerebAbnorm;Neuro;</v>
      </c>
    </row>
    <row r="667" spans="1:2" x14ac:dyDescent="0.2">
      <c r="A667" s="5" t="s">
        <v>1989</v>
      </c>
      <c r="B667" t="str">
        <f>'arf3'!AC667</f>
        <v>Gene:SOBP&amp;HGNC:29256&amp;OMIM:613667&amp;UserInfo:Mental retardation, anterior maxillary protrusion, and strabismus&amp;UserType:SyndrRetard;</v>
      </c>
    </row>
    <row r="668" spans="1:2" x14ac:dyDescent="0.2">
      <c r="A668" s="5" t="s">
        <v>1992</v>
      </c>
      <c r="B668" t="str">
        <f>'arf3'!AC668</f>
        <v>Gene:SON&amp;HGNC:11183&amp;OMIM:182465&amp;UserInfo:No OMIM phenotype&amp;UserType:</v>
      </c>
    </row>
    <row r="669" spans="1:2" x14ac:dyDescent="0.2">
      <c r="A669" s="5" t="s">
        <v>1994</v>
      </c>
      <c r="B669" t="str">
        <f>'arf3'!AC669</f>
        <v>Gene:SOS1&amp;HGNC:11187&amp;OMIM:182530&amp;UserInfo:?Fibromatosis, gingival, 1 ; Noonan syndrome 4&amp;UserType:SyndrRetard;</v>
      </c>
    </row>
    <row r="670" spans="1:2" x14ac:dyDescent="0.2">
      <c r="A670" s="5" t="s">
        <v>1997</v>
      </c>
      <c r="B670" t="str">
        <f>'arf3'!AC670</f>
        <v>Gene:SOX10&amp;HGNC:11190&amp;OMIM:602229&amp;UserInfo:PCWH syndrome ; Waardenburg syndrome, type 2E, with or without neurologic involvement ; Waardenburg syndrome, type 4C&amp;UserType:SyndrRetard;RetardPlusCerebAbnorm;NonRetardButSyndr;Neuro;</v>
      </c>
    </row>
    <row r="671" spans="1:2" x14ac:dyDescent="0.2">
      <c r="A671" s="5" t="s">
        <v>2000</v>
      </c>
      <c r="B671" t="str">
        <f>'arf3'!AC671</f>
        <v>Gene:SOX11&amp;HGNC:11191&amp;OMIM:600898&amp;UserInfo:Mental retardation, autosomal dominant, 27&amp;UserType:NonSyndrRetard;SyndrRetard;</v>
      </c>
    </row>
    <row r="672" spans="1:2" x14ac:dyDescent="0.2">
      <c r="A672" s="5" t="s">
        <v>2003</v>
      </c>
      <c r="B672" t="str">
        <f>'arf3'!AC672</f>
        <v>Gene:SOX2&amp;HGNC:11195&amp;OMIM:184429&amp;UserInfo:Microphthalmia, syndromic 3 ; Optic nerve hypoplasia and abnormalities of the central nervous system&amp;UserType:SyndrRetard;RetardPlusCerebAbnorm;</v>
      </c>
    </row>
    <row r="673" spans="1:2" x14ac:dyDescent="0.2">
      <c r="A673" s="5" t="s">
        <v>2006</v>
      </c>
      <c r="B673" t="str">
        <f>'arf3'!AC673</f>
        <v>Gene:SOX3&amp;HGNC:11199&amp;OMIM:313430&amp;UserInfo:Mental retardation, X-linked, with isolated growth hormone deficiency ; Panhypopituitarism, X-linked&amp;UserType:SyndrRetard;RetardPlusCerebAbnorm;</v>
      </c>
    </row>
    <row r="674" spans="1:2" x14ac:dyDescent="0.2">
      <c r="A674" s="5" t="s">
        <v>2009</v>
      </c>
      <c r="B674" t="str">
        <f>'arf3'!AC674</f>
        <v>Gene:SOX5&amp;HGNC:11201&amp;OMIM:604975&amp;UserInfo:Lamb-Shaffer syndrome&amp;UserType:NonSyndrRetard;SyndrRetard;</v>
      </c>
    </row>
    <row r="675" spans="1:2" x14ac:dyDescent="0.2">
      <c r="A675" s="5" t="s">
        <v>2012</v>
      </c>
      <c r="B675" t="str">
        <f>'arf3'!AC675</f>
        <v>Gene:SPECC1L&amp;HGNC:29022&amp;OMIM:614140&amp;UserInfo:?Facial clefting, oblique, 1 ; Opitz GBBB syndrome, type II&amp;UserType:SyndrRetard;NonRetardButSyndr;</v>
      </c>
    </row>
    <row r="676" spans="1:2" x14ac:dyDescent="0.2">
      <c r="A676" s="5" t="s">
        <v>2015</v>
      </c>
      <c r="B676" t="str">
        <f>'arf3'!AC676</f>
        <v>Gene:SPG11&amp;HGNC:11226&amp;OMIM:610844&amp;UserInfo:Amyotrophic lateral sclerosis 5, juvenile ; Charcot-Marie-Tooth disease, axonal, type 2X ; Spastic paraplegia 11, autosomal recessive&amp;UserType:SyndrRetard;RetardPlusCerebAbnorm;Neuro;</v>
      </c>
    </row>
    <row r="677" spans="1:2" x14ac:dyDescent="0.2">
      <c r="A677" s="5" t="s">
        <v>2018</v>
      </c>
      <c r="B677" t="str">
        <f>'arf3'!AC677</f>
        <v>Gene:SPR&amp;HGNC:11257&amp;OMIM:182125&amp;UserInfo:Dystonia, dopa-responsive, due to sepiapterin reductase deficiency&amp;UserType:NonSyndrRetard;SyndrRetard;Encephalo;Metabolism;Neuro;</v>
      </c>
    </row>
    <row r="678" spans="1:2" x14ac:dyDescent="0.2">
      <c r="A678" s="5" t="s">
        <v>2021</v>
      </c>
      <c r="B678" t="str">
        <f>'arf3'!AC678</f>
        <v>Gene:SPRED1&amp;HGNC:20249&amp;OMIM:609291&amp;UserInfo:Legius syndrome&amp;UserType:SyndrRetard;NonRetardButSyndr;</v>
      </c>
    </row>
    <row r="679" spans="1:2" x14ac:dyDescent="0.2">
      <c r="A679" s="5" t="s">
        <v>2024</v>
      </c>
      <c r="B679" t="str">
        <f>'arf3'!AC679</f>
        <v>Gene:SPTAN1&amp;HGNC:11273&amp;OMIM:182810&amp;UserInfo:Epileptic encephalopathy, early infantile, 5&amp;UserType:Encephalo;</v>
      </c>
    </row>
    <row r="680" spans="1:2" x14ac:dyDescent="0.2">
      <c r="A680" s="5" t="s">
        <v>2027</v>
      </c>
      <c r="B680" t="str">
        <f>'arf3'!AC680</f>
        <v>Gene:SRCAP&amp;HGNC:16974&amp;OMIM:611421&amp;UserInfo:Floating-Harbor syndrome&amp;UserType:SyndrRetard;</v>
      </c>
    </row>
    <row r="681" spans="1:2" x14ac:dyDescent="0.2">
      <c r="A681" s="5" t="s">
        <v>2030</v>
      </c>
      <c r="B681" t="str">
        <f>'arf3'!AC681</f>
        <v>Gene:SRD5A3&amp;HGNC:25812&amp;OMIM:611715&amp;UserInfo:Congenital disorder of glycosylation, type Iq ; Kahrizi syndrome&amp;UserType:SyndrRetard;Metabolism;</v>
      </c>
    </row>
    <row r="682" spans="1:2" x14ac:dyDescent="0.2">
      <c r="A682" s="5" t="s">
        <v>2033</v>
      </c>
      <c r="B682" t="str">
        <f>'arf3'!AC682</f>
        <v>Gene:SRPX2&amp;HGNC:30668&amp;OMIM:300642&amp;UserInfo:?Rolandic epilepsy, mental retardation, and speech dyspraxia&amp;UserType:SyndrRetard;Neuro;</v>
      </c>
    </row>
    <row r="683" spans="1:2" x14ac:dyDescent="0.2">
      <c r="A683" s="5" t="s">
        <v>2036</v>
      </c>
      <c r="B683" t="str">
        <f>'arf3'!AC683</f>
        <v>Gene:ST3GAL3&amp;HGNC:10866&amp;OMIM:606494&amp;UserInfo:Epileptic encephalopathy, early infantile, 15 ; Mental retardation, autosomal recessive 12&amp;UserType:NonSyndrRetard;Encephalo;</v>
      </c>
    </row>
    <row r="684" spans="1:2" x14ac:dyDescent="0.2">
      <c r="A684" s="5" t="s">
        <v>2039</v>
      </c>
      <c r="B684" t="str">
        <f>'arf3'!AC684</f>
        <v>Gene:ST3GAL5&amp;HGNC:10872&amp;OMIM:604402&amp;UserInfo:Amish infantile epilepsy syndrome&amp;UserType:SyndrRetard;Encephalo;</v>
      </c>
    </row>
    <row r="685" spans="1:2" x14ac:dyDescent="0.2">
      <c r="A685" s="5" t="s">
        <v>2042</v>
      </c>
      <c r="B685" t="str">
        <f>'arf3'!AC685</f>
        <v>Gene:STAG1&amp;HGNC:11354&amp;OMIM:604358&amp;UserInfo:No OMIM phenotype&amp;UserType:</v>
      </c>
    </row>
    <row r="686" spans="1:2" x14ac:dyDescent="0.2">
      <c r="A686" s="12" t="s">
        <v>2044</v>
      </c>
      <c r="B686" t="str">
        <f>'arf3'!AC686</f>
        <v>Gene:STAMBP&amp;HGNC:16950&amp;OMIM:606247&amp;UserInfo:Microcephaly-capillary malformation syndrome&amp;UserType:SyndrRetard;RetardPlusCerebAbnorm;Encephalo;</v>
      </c>
    </row>
    <row r="687" spans="1:2" x14ac:dyDescent="0.2">
      <c r="A687" s="5" t="s">
        <v>2047</v>
      </c>
      <c r="B687" t="str">
        <f>'arf3'!AC687</f>
        <v>Gene:STIL&amp;HGNC:10879&amp;OMIM:181590&amp;UserInfo:Microcephaly 7, primary, autosomal recessive&amp;UserType:SyndrRetard;RetardPlusCerebAbnorm;</v>
      </c>
    </row>
    <row r="688" spans="1:2" x14ac:dyDescent="0.2">
      <c r="A688" s="5" t="s">
        <v>2050</v>
      </c>
      <c r="B688" t="str">
        <f>'arf3'!AC688</f>
        <v>Gene:STRA6&amp;HGNC:30650&amp;OMIM:610745&amp;UserInfo:Microphthalmia, isolated, with coloboma 8 ; Microphthalmia, syndromic 9&amp;UserType:SyndrRetard;NonRetardButSyndr;</v>
      </c>
    </row>
    <row r="689" spans="1:2" x14ac:dyDescent="0.2">
      <c r="A689" s="5" t="s">
        <v>2053</v>
      </c>
      <c r="B689" t="str">
        <f>'arf3'!AC689</f>
        <v>Gene:STT3A&amp;HGNC:6172&amp;OMIM:601134&amp;UserInfo:?Congenital disorder of glycosylation, type Iw&amp;UserType:SyndrRetard;Metabolism;</v>
      </c>
    </row>
    <row r="690" spans="1:2" x14ac:dyDescent="0.2">
      <c r="A690" s="5" t="s">
        <v>2056</v>
      </c>
      <c r="B690" t="str">
        <f>'arf3'!AC690</f>
        <v>Gene:STT3B&amp;HGNC:30611&amp;OMIM:608605&amp;UserInfo:?Congenital disorder of glycosylation, type Ix&amp;UserType:SyndrRetard;Metabolism;</v>
      </c>
    </row>
    <row r="691" spans="1:2" x14ac:dyDescent="0.2">
      <c r="A691" s="5" t="s">
        <v>2059</v>
      </c>
      <c r="B691" t="str">
        <f>'arf3'!AC691</f>
        <v>Gene:STX1B&amp;HGNC:18539&amp;OMIM:601485&amp;UserInfo:Generalized epilepsy with febrile seizures plus, type 9&amp;UserType:SyndrRetard;Neuro;</v>
      </c>
    </row>
    <row r="692" spans="1:2" x14ac:dyDescent="0.2">
      <c r="A692" s="5" t="s">
        <v>2062</v>
      </c>
      <c r="B692" t="str">
        <f>'arf3'!AC692</f>
        <v>Gene:STXBP1&amp;HGNC:11444&amp;OMIM:602926&amp;UserInfo:Epileptic encephalopathy, early infantile, 4&amp;UserType:SyndrRetard;Encephalo;</v>
      </c>
    </row>
    <row r="693" spans="1:2" x14ac:dyDescent="0.2">
      <c r="A693" s="5" t="s">
        <v>2065</v>
      </c>
      <c r="B693" t="str">
        <f>'arf3'!AC693</f>
        <v>Gene:SUCLA2&amp;HGNC:11448&amp;OMIM:603921&amp;UserInfo:Mitochondrial DNA depletion syndrome 5 (encephalomyopathic with or without methylmalonic aciduria)&amp;UserType:SyndrRetard;Encephalo;Metabolism;</v>
      </c>
    </row>
    <row r="694" spans="1:2" x14ac:dyDescent="0.2">
      <c r="A694" s="5" t="s">
        <v>2068</v>
      </c>
      <c r="B694" t="str">
        <f>'arf3'!AC694</f>
        <v>Gene:SUOX&amp;HGNC:11460&amp;OMIM:606887&amp;UserInfo:Sulfite oxidase deficiency&amp;UserType:SyndrRetard;Encephalo;Metabolism;</v>
      </c>
    </row>
    <row r="695" spans="1:2" x14ac:dyDescent="0.2">
      <c r="A695" s="5" t="s">
        <v>2071</v>
      </c>
      <c r="B695" t="str">
        <f>'arf3'!AC695</f>
        <v>Gene:SURF1&amp;HGNC:11474&amp;OMIM:185620&amp;UserInfo:Charcot-Marie-Tooth disease, type 4K ; Leigh syndrome, due to COX IV deficiency&amp;UserType:SyndrRetard;RetardPlusCerebAbnorm;Encephalo;Metabolism;Neuro;</v>
      </c>
    </row>
    <row r="696" spans="1:2" x14ac:dyDescent="0.2">
      <c r="A696" s="5" t="s">
        <v>2074</v>
      </c>
      <c r="B696" t="str">
        <f>'arf3'!AC696</f>
        <v>Gene:SYN1&amp;HGNC:11494&amp;OMIM:313440&amp;UserInfo:Epilepsy, X-linked, with variable learning disabilities and behavior disorders&amp;UserType:NonSyndrRetard;SyndrRetard;Neuro;</v>
      </c>
    </row>
    <row r="697" spans="1:2" x14ac:dyDescent="0.2">
      <c r="A697" s="5" t="s">
        <v>2077</v>
      </c>
      <c r="B697" t="str">
        <f>'arf3'!AC697</f>
        <v>Gene:SYNCRIP&amp;HGNC:16918&amp;OMIM:616686&amp;UserInfo:No OMIM phenotype&amp;UserType:</v>
      </c>
    </row>
    <row r="698" spans="1:2" x14ac:dyDescent="0.2">
      <c r="A698" s="5" t="s">
        <v>2079</v>
      </c>
      <c r="B698" t="str">
        <f>'arf3'!AC698</f>
        <v>Gene:SYNE1&amp;HGNC:17089&amp;OMIM:608441&amp;UserInfo:Emery-Dreifuss muscular dystrophy 4, autosomal dominant ; Spinocerebellar ataxia, autosomal recessive 8&amp;UserType:Neuro;</v>
      </c>
    </row>
    <row r="699" spans="1:2" x14ac:dyDescent="0.2">
      <c r="A699" s="5" t="s">
        <v>2082</v>
      </c>
      <c r="B699" t="str">
        <f>'arf3'!AC699</f>
        <v>Gene:SYNGAP1&amp;HGNC:11497&amp;OMIM:603384&amp;UserInfo:Mental retardation, autosomal dominant 5&amp;UserType:NonSyndrRetard;SyndrRetard;</v>
      </c>
    </row>
    <row r="700" spans="1:2" x14ac:dyDescent="0.2">
      <c r="A700" s="5" t="s">
        <v>2085</v>
      </c>
      <c r="B700" t="str">
        <f>'arf3'!AC700</f>
        <v>Gene:SYP&amp;HGNC:11506&amp;OMIM:313475&amp;UserInfo:Mental retardation, X-linked 96&amp;UserType:NonSyndrRetard;</v>
      </c>
    </row>
    <row r="701" spans="1:2" x14ac:dyDescent="0.2">
      <c r="A701" s="5" t="s">
        <v>2088</v>
      </c>
      <c r="B701" t="str">
        <f>'arf3'!AC701</f>
        <v>Gene:SYT14&amp;HGNC:23143&amp;OMIM:610949&amp;UserInfo:Spinocerebellar ataxia, autosomal recessive 11&amp;UserType:NonSyndrRetard;SyndrRetard;Neuro;</v>
      </c>
    </row>
    <row r="702" spans="1:2" x14ac:dyDescent="0.2">
      <c r="A702" s="5" t="s">
        <v>2091</v>
      </c>
      <c r="B702" t="str">
        <f>'arf3'!AC702</f>
        <v>Gene:TAF2&amp;HGNC:11536&amp;OMIM:604912&amp;UserInfo:Mental retardation, autosomal recessive 40&amp;UserType:SyndrRetard;Neuro;</v>
      </c>
    </row>
    <row r="703" spans="1:2" x14ac:dyDescent="0.2">
      <c r="A703" s="5" t="s">
        <v>2094</v>
      </c>
      <c r="B703" t="str">
        <f>'arf3'!AC703</f>
        <v>Gene:TAT&amp;HGNC:11573&amp;OMIM:613018&amp;UserInfo:Tyrosinemia, type II&amp;UserType:SyndrRetard;Metabolism;</v>
      </c>
    </row>
    <row r="704" spans="1:2" x14ac:dyDescent="0.2">
      <c r="A704" s="5" t="s">
        <v>2097</v>
      </c>
      <c r="B704" t="str">
        <f>'arf3'!AC704</f>
        <v>Gene:TBC1D24&amp;HGNC:29203&amp;OMIM:613577&amp;UserInfo:Deafness , autosomal recessive 86 ; Deafness, autosomal dominant 65 ; DOOR syndrome ; Epileptic encephalopathy, early infantile, 16 ; Myoclonic epilepsy, infantile, familial&amp;UserType:SyndrRetard;Encephalo;NonRetardButSyndr;Neuro;</v>
      </c>
    </row>
    <row r="705" spans="1:2" x14ac:dyDescent="0.2">
      <c r="A705" s="5" t="s">
        <v>2100</v>
      </c>
      <c r="B705" t="str">
        <f>'arf3'!AC705</f>
        <v>Gene:TBC1D7&amp;HGNC:21066&amp;OMIM:612655&amp;UserInfo:Macrocephaly/megalencephaly syndrome, autosomal recessive&amp;UserType:SyndrRetard;</v>
      </c>
    </row>
    <row r="706" spans="1:2" x14ac:dyDescent="0.2">
      <c r="A706" s="5" t="s">
        <v>2103</v>
      </c>
      <c r="B706" t="str">
        <f>'arf3'!AC706</f>
        <v>Gene:TBCE&amp;HGNC:11582&amp;OMIM:604934&amp;UserInfo:Hypoparathyroidism-retardation-dysmorphism syndrome ; Kenny-Caffey syndrome, type 1&amp;UserType:SyndrRetard;</v>
      </c>
    </row>
    <row r="707" spans="1:2" x14ac:dyDescent="0.2">
      <c r="A707" s="5" t="s">
        <v>2106</v>
      </c>
      <c r="B707" t="str">
        <f>'arf3'!AC707</f>
        <v>Gene:TBL1XR1&amp;HGNC:29529&amp;OMIM:608628&amp;UserInfo:Mental retardation, autosomal dominant 41 ; Pierpont syndrome&amp;UserType:NonSyndrRetard;SyndrRetard;</v>
      </c>
    </row>
    <row r="708" spans="1:2" x14ac:dyDescent="0.2">
      <c r="A708" s="5" t="s">
        <v>2109</v>
      </c>
      <c r="B708" t="str">
        <f>'arf3'!AC708</f>
        <v>Gene:TBR1&amp;HGNC:11590&amp;OMIM:604616&amp;UserInfo:No OMIM phenotype&amp;UserType:NonSyndrRetard;</v>
      </c>
    </row>
    <row r="709" spans="1:2" x14ac:dyDescent="0.2">
      <c r="A709" s="5" t="s">
        <v>2111</v>
      </c>
      <c r="B709" t="str">
        <f>'arf3'!AC709</f>
        <v>Gene:TCF20&amp;HGNC:11631&amp;OMIM:603107&amp;UserInfo:No OMIM phenotype&amp;UserType:NonSyndrRetard;</v>
      </c>
    </row>
    <row r="710" spans="1:2" x14ac:dyDescent="0.2">
      <c r="A710" s="5" t="s">
        <v>2113</v>
      </c>
      <c r="B710" t="str">
        <f>'arf3'!AC710</f>
        <v>Gene:TCF4&amp;HGNC:11634&amp;OMIM:602272&amp;UserInfo:Corneal dystrophy, Fuchs endothelial, 3 ; Pitt-Hopkins syndrome&amp;UserType:NonSyndrRetard;</v>
      </c>
    </row>
    <row r="711" spans="1:2" x14ac:dyDescent="0.2">
      <c r="A711" s="12" t="s">
        <v>2116</v>
      </c>
      <c r="B711" t="str">
        <f>'arf3'!AC711</f>
        <v>Gene:TCOF1&amp;HGNC:11654&amp;OMIM:606847&amp;UserInfo:Treacher Collins syndrome 1&amp;UserType:NonRetardButSyndr;</v>
      </c>
    </row>
    <row r="712" spans="1:2" x14ac:dyDescent="0.2">
      <c r="A712" s="5" t="s">
        <v>2119</v>
      </c>
      <c r="B712" t="str">
        <f>'arf3'!AC712</f>
        <v>Gene:TCTN1&amp;HGNC:26113&amp;OMIM:609863&amp;UserInfo:Joubert syndrome 13&amp;UserType:</v>
      </c>
    </row>
    <row r="713" spans="1:2" x14ac:dyDescent="0.2">
      <c r="A713" s="5" t="s">
        <v>2122</v>
      </c>
      <c r="B713" t="str">
        <f>'arf3'!AC713</f>
        <v>Gene:TCTN2&amp;HGNC:25774&amp;OMIM:613846&amp;UserInfo:?Meckel syndrome 8 ; Joubert syndrome 24&amp;UserType:</v>
      </c>
    </row>
    <row r="714" spans="1:2" x14ac:dyDescent="0.2">
      <c r="A714" s="5" t="s">
        <v>2125</v>
      </c>
      <c r="B714" t="str">
        <f>'arf3'!AC714</f>
        <v>Gene:TCTN3&amp;HGNC:24519&amp;OMIM:613847&amp;UserInfo:Joubert syndrome 18 ; Orofaciodigital syndrome IV&amp;UserType:</v>
      </c>
    </row>
    <row r="715" spans="1:2" x14ac:dyDescent="0.2">
      <c r="A715" s="5" t="s">
        <v>2128</v>
      </c>
      <c r="B715" t="str">
        <f>'arf3'!AC715</f>
        <v>Gene:TECR&amp;HGNC:4551&amp;OMIM:610057&amp;UserInfo:Mental retardation, autosomal recessive 14&amp;UserType:NonSyndrRetard;</v>
      </c>
    </row>
    <row r="716" spans="1:2" x14ac:dyDescent="0.2">
      <c r="A716" s="12" t="s">
        <v>2131</v>
      </c>
      <c r="B716" t="str">
        <f>'arf3'!AC716</f>
        <v>Gene:TECTA&amp;HGNC:11720&amp;OMIM:602574&amp;UserInfo:Deafness, autosomal dominant 8/12 ; Deafness, autosomal recessive 21&amp;UserType:NonRetardButSyndr;</v>
      </c>
    </row>
    <row r="717" spans="1:2" x14ac:dyDescent="0.2">
      <c r="A717" s="5" t="s">
        <v>2134</v>
      </c>
      <c r="B717" t="str">
        <f>'arf3'!AC717</f>
        <v>Gene:TGIF1&amp;HGNC:11776&amp;OMIM:602630&amp;UserInfo:Holoprosencephaly 4&amp;UserType:SyndrRetard;RetardPlusCerebAbnorm;</v>
      </c>
    </row>
    <row r="718" spans="1:2" x14ac:dyDescent="0.2">
      <c r="A718" s="5" t="s">
        <v>2137</v>
      </c>
      <c r="B718" t="str">
        <f>'arf3'!AC718</f>
        <v>Gene:TH&amp;HGNC:11782&amp;OMIM:191290&amp;UserInfo:Segawa syndrome, recessive&amp;UserType:SyndrRetard;Encephalo;Metabolism;Neuro;</v>
      </c>
    </row>
    <row r="719" spans="1:2" x14ac:dyDescent="0.2">
      <c r="A719" s="5" t="s">
        <v>2140</v>
      </c>
      <c r="B719" t="str">
        <f>'arf3'!AC719</f>
        <v>Gene:THOC6&amp;HGNC:28369&amp;OMIM:615403&amp;UserInfo:Beaulieu-Boycott-Innes syndrome&amp;UserType:SyndrRetard;</v>
      </c>
    </row>
    <row r="720" spans="1:2" x14ac:dyDescent="0.2">
      <c r="A720" s="5" t="s">
        <v>2143</v>
      </c>
      <c r="B720" t="str">
        <f>'arf3'!AC720</f>
        <v>Gene:THRB&amp;HGNC:11799&amp;OMIM:190160&amp;UserInfo:Thyroid hormone resistance ; Thyroid hormone resistance, autosomal recessive ; Thyroid hormone resistance, selective pituitary&amp;UserType:SyndrRetard;NonRetardButSyndr;</v>
      </c>
    </row>
    <row r="721" spans="1:2" x14ac:dyDescent="0.2">
      <c r="A721" s="5" t="s">
        <v>2146</v>
      </c>
      <c r="B721" t="str">
        <f>'arf3'!AC721</f>
        <v>Gene:TIMM8A&amp;HGNC:11817&amp;OMIM:300356&amp;UserInfo:Mohr-Tranebjaerg syndrome&amp;UserType:SyndrRetard;Neuro;</v>
      </c>
    </row>
    <row r="722" spans="1:2" x14ac:dyDescent="0.2">
      <c r="A722" s="5" t="s">
        <v>2149</v>
      </c>
      <c r="B722" t="str">
        <f>'arf3'!AC722</f>
        <v>Gene:TLK2&amp;HGNC:11842&amp;OMIM:608439&amp;UserInfo:No OMIM phenotype&amp;UserType:</v>
      </c>
    </row>
    <row r="723" spans="1:2" x14ac:dyDescent="0.2">
      <c r="A723" s="5" t="s">
        <v>2151</v>
      </c>
      <c r="B723" t="str">
        <f>'arf3'!AC723</f>
        <v>Gene:TMCO1&amp;HGNC:18188&amp;OMIM:614123&amp;UserInfo:Craniofacial dysmorphism, skeletal anomalies, and mental retardation syndrome&amp;UserType:SyndrRetard;</v>
      </c>
    </row>
    <row r="724" spans="1:2" x14ac:dyDescent="0.2">
      <c r="A724" s="5" t="s">
        <v>2154</v>
      </c>
      <c r="B724" t="str">
        <f>'arf3'!AC724</f>
        <v>Gene:TMEM138&amp;HGNC:26944&amp;OMIM:614459&amp;UserInfo:Joubert syndrome 16&amp;UserType:</v>
      </c>
    </row>
    <row r="725" spans="1:2" x14ac:dyDescent="0.2">
      <c r="A725" s="5" t="s">
        <v>2157</v>
      </c>
      <c r="B725" t="str">
        <f>'arf3'!AC725</f>
        <v>Gene:TMEM165&amp;HGNC:30760&amp;OMIM:614726&amp;UserInfo:Congenital disorder of glycosylation, type IIk&amp;UserType:SyndrRetard;Metabolism;</v>
      </c>
    </row>
    <row r="726" spans="1:2" x14ac:dyDescent="0.2">
      <c r="A726" s="5" t="s">
        <v>2160</v>
      </c>
      <c r="B726" t="str">
        <f>'arf3'!AC726</f>
        <v>Gene:TMEM216&amp;HGNC:25018&amp;OMIM:613277&amp;UserInfo:Joubert syndrome 2 ; Meckel syndrome 2&amp;UserType:</v>
      </c>
    </row>
    <row r="727" spans="1:2" x14ac:dyDescent="0.2">
      <c r="A727" s="5" t="s">
        <v>2163</v>
      </c>
      <c r="B727" t="str">
        <f>'arf3'!AC727</f>
        <v>Gene:TMEM231&amp;HGNC:37234&amp;OMIM:614949&amp;UserInfo:Joubert syndrome 20 ; Meckel syndrome 11&amp;UserType:SyndrRetard;RetardPlusCerebAbnorm;</v>
      </c>
    </row>
    <row r="728" spans="1:2" x14ac:dyDescent="0.2">
      <c r="A728" s="5" t="s">
        <v>2166</v>
      </c>
      <c r="B728" t="str">
        <f>'arf3'!AC728</f>
        <v>Gene:TMEM237&amp;HGNC:14432&amp;OMIM:614423&amp;UserInfo:Joubert syndrome 14&amp;UserType:SyndrRetard;RetardPlusCerebAbnorm;</v>
      </c>
    </row>
    <row r="729" spans="1:2" x14ac:dyDescent="0.2">
      <c r="A729" s="5" t="s">
        <v>2169</v>
      </c>
      <c r="B729" t="str">
        <f>'arf3'!AC729</f>
        <v>Gene:TMEM67&amp;HGNC:28396&amp;OMIM:609884&amp;UserInfo:COACH syndrome ; Joubert syndrome 6 ; Meckel syndrome 3 ; Nephronophthisis 11 ; Bardet-Biedl syndrome 14, modifier of&amp;UserType:SyndrRetard;RetardPlusCerebAbnorm;</v>
      </c>
    </row>
    <row r="730" spans="1:2" x14ac:dyDescent="0.2">
      <c r="A730" s="5" t="s">
        <v>2172</v>
      </c>
      <c r="B730" t="str">
        <f>'arf3'!AC730</f>
        <v>Gene:TMLHE&amp;HGNC:18308&amp;OMIM:300777&amp;UserInfo:Autism, susceptibility to, X-linked 6&amp;UserType:NonSyndrRetard;</v>
      </c>
    </row>
    <row r="731" spans="1:2" x14ac:dyDescent="0.2">
      <c r="A731" s="5" t="s">
        <v>2175</v>
      </c>
      <c r="B731" t="str">
        <f>'arf3'!AC731</f>
        <v>Gene:TPP1&amp;HGNC:2073&amp;OMIM:607998&amp;UserInfo:Ceroid lipofuscinosis, neuronal, 2 ; Spinocerebellar ataxia, autosomal recessive 7&amp;UserType:NonSyndrRetard;SyndrRetard;Encephalo;Metabolism;Neuro;</v>
      </c>
    </row>
    <row r="732" spans="1:2" x14ac:dyDescent="0.2">
      <c r="A732" s="5" t="s">
        <v>2178</v>
      </c>
      <c r="B732" t="str">
        <f>'arf3'!AC732</f>
        <v>Gene:TRAPPC11&amp;HGNC:25751&amp;OMIM:614138&amp;UserInfo:Muscular dystrophy, limb-girdle, type 2S&amp;UserType:SyndrRetard;Neuro;</v>
      </c>
    </row>
    <row r="733" spans="1:2" x14ac:dyDescent="0.2">
      <c r="A733" s="5" t="s">
        <v>2181</v>
      </c>
      <c r="B733" t="str">
        <f>'arf3'!AC733</f>
        <v>Gene:TRAPPC9&amp;HGNC:30832&amp;OMIM:611966&amp;UserInfo:Mental retardation, autosomal recessive 13&amp;UserType:SyndrRetard;</v>
      </c>
    </row>
    <row r="734" spans="1:2" x14ac:dyDescent="0.2">
      <c r="A734" s="5" t="s">
        <v>2184</v>
      </c>
      <c r="B734" t="str">
        <f>'arf3'!AC734</f>
        <v>Gene:TREX1&amp;HGNC:12269&amp;OMIM:606609&amp;UserInfo:Aicardi-Goutieres syndrome 1, dominant and recessive ; Chilblain lupus ; Vasculopathy, retinal, with cerebral leukodystrophy ; Systemic lupus erythematosus, susceptibility to&amp;UserType:SyndrRetard;RetardPlusCerebAbnorm;Encephalo;</v>
      </c>
    </row>
    <row r="735" spans="1:2" x14ac:dyDescent="0.2">
      <c r="A735" s="5" t="s">
        <v>2187</v>
      </c>
      <c r="B735" t="str">
        <f>'arf3'!AC735</f>
        <v>Gene:TRIM32&amp;HGNC:16380&amp;OMIM:602290&amp;UserInfo:?Bardet-Biedl syndrome 11 ; Muscular dystrophy, limb-girdle, type 2H&amp;UserType:SyndrRetard;Neuro;</v>
      </c>
    </row>
    <row r="736" spans="1:2" x14ac:dyDescent="0.2">
      <c r="A736" s="5" t="s">
        <v>2190</v>
      </c>
      <c r="B736" t="str">
        <f>'arf3'!AC736</f>
        <v>Gene:TRIO&amp;HGNC:12303&amp;OMIM:601893&amp;UserInfo:Mental retardation, autosomal dominant 44&amp;UserType:NonSyndrRetard;SyndrRetard;</v>
      </c>
    </row>
    <row r="737" spans="1:2" x14ac:dyDescent="0.2">
      <c r="A737" s="5" t="s">
        <v>2193</v>
      </c>
      <c r="B737" t="str">
        <f>'arf3'!AC737</f>
        <v>Gene:TRIP12&amp;HGNC:12306&amp;OMIM:604506&amp;UserInfo:No OMIM phenotype&amp;UserType:</v>
      </c>
    </row>
    <row r="738" spans="1:2" x14ac:dyDescent="0.2">
      <c r="A738" s="5" t="s">
        <v>2195</v>
      </c>
      <c r="B738" t="str">
        <f>'arf3'!AC738</f>
        <v>Gene:TRMT10A&amp;HGNC:28403&amp;OMIM:616013&amp;UserInfo:Microcephaly, short stature, and impaired glucose metabolism 1&amp;UserType:SyndrRetard;</v>
      </c>
    </row>
    <row r="739" spans="1:2" x14ac:dyDescent="0.2">
      <c r="A739" s="5" t="s">
        <v>2198</v>
      </c>
      <c r="B739" t="str">
        <f>'arf3'!AC739</f>
        <v>Gene:TSC1&amp;HGNC:12362&amp;OMIM:605284&amp;UserInfo:Lymphangioleiomyomatosis ; Tuberous sclerosis-1&amp;UserType:SyndrRetard;</v>
      </c>
    </row>
    <row r="740" spans="1:2" x14ac:dyDescent="0.2">
      <c r="A740" s="5" t="s">
        <v>2201</v>
      </c>
      <c r="B740" t="str">
        <f>'arf3'!AC740</f>
        <v>Gene:TSC2&amp;HGNC:12363&amp;OMIM:191092&amp;UserInfo:Lymphangioleiomyomatosis, somatic ; Tuberous sclerosis-2&amp;UserType:SyndrRetard;</v>
      </c>
    </row>
    <row r="741" spans="1:2" x14ac:dyDescent="0.2">
      <c r="A741" s="5" t="s">
        <v>2204</v>
      </c>
      <c r="B741" t="str">
        <f>'arf3'!AC741</f>
        <v>Gene:TSEN2&amp;HGNC:28422&amp;OMIM:608753&amp;UserInfo:Pontocerebellar hypoplasia type 2B&amp;UserType:SyndrRetard;RetardPlusCerebAbnorm;</v>
      </c>
    </row>
    <row r="742" spans="1:2" x14ac:dyDescent="0.2">
      <c r="A742" s="5" t="s">
        <v>2207</v>
      </c>
      <c r="B742" t="str">
        <f>'arf3'!AC742</f>
        <v>Gene:TSEN34&amp;HGNC:15506&amp;OMIM:608754&amp;UserInfo:?Pontocerebellar hypoplasia type 2C&amp;UserType:SyndrRetard;RetardPlusCerebAbnorm;</v>
      </c>
    </row>
    <row r="743" spans="1:2" x14ac:dyDescent="0.2">
      <c r="A743" s="5" t="s">
        <v>2210</v>
      </c>
      <c r="B743" t="str">
        <f>'arf3'!AC743</f>
        <v>Gene:TSEN54&amp;HGNC:27561&amp;OMIM:608755&amp;UserInfo:?Pontocerebellar hypoplasia type 5 ; Pontocerebellar hypoplasia type 2A ; Pontocerebellar hypoplasia type 4&amp;UserType:SyndrRetard;RetardPlusCerebAbnorm;</v>
      </c>
    </row>
    <row r="744" spans="1:2" x14ac:dyDescent="0.2">
      <c r="A744" s="5" t="s">
        <v>2213</v>
      </c>
      <c r="B744" t="str">
        <f>'arf3'!AC744</f>
        <v>Gene:TSPAN7&amp;HGNC:11854&amp;OMIM:300096&amp;UserInfo:Mental retardation, X-linked 58&amp;UserType:NonSyndrRetard;</v>
      </c>
    </row>
    <row r="745" spans="1:2" x14ac:dyDescent="0.2">
      <c r="A745" s="5" t="s">
        <v>2216</v>
      </c>
      <c r="B745" t="str">
        <f>'arf3'!AC745</f>
        <v>Gene:TTC21B&amp;HGNC:25660&amp;OMIM:612014&amp;UserInfo:Nephronophthisis 12 ; Short-rib thoracic dysplasia 4 with or without polydactyly&amp;UserType:</v>
      </c>
    </row>
    <row r="746" spans="1:2" x14ac:dyDescent="0.2">
      <c r="A746" s="5" t="s">
        <v>2219</v>
      </c>
      <c r="B746" t="str">
        <f>'arf3'!AC746</f>
        <v>Gene:TTC8&amp;HGNC:20087&amp;OMIM:608132&amp;UserInfo:?Retinitis pigmentosa 51 ; Bardet-Biedl syndrome 8&amp;UserType:SyndrRetard;RetardPlusCerebAbnorm;</v>
      </c>
    </row>
    <row r="747" spans="1:2" x14ac:dyDescent="0.2">
      <c r="A747" s="5" t="s">
        <v>2222</v>
      </c>
      <c r="B747" t="str">
        <f>'arf3'!AC747</f>
        <v>Gene:TTI2&amp;HGNC:26262&amp;OMIM:614426&amp;UserInfo:Mental retardation, autosomal recessive 39&amp;UserType:NonSyndrRetard;SyndrRetard;</v>
      </c>
    </row>
    <row r="748" spans="1:2" x14ac:dyDescent="0.2">
      <c r="A748" s="5" t="s">
        <v>2225</v>
      </c>
      <c r="B748" t="str">
        <f>'arf3'!AC748</f>
        <v>Gene:TUBA1A&amp;HGNC:20766&amp;OMIM:602529&amp;UserInfo:Lissencephaly 3&amp;UserType:SyndrRetard;RetardPlusCerebAbnorm;</v>
      </c>
    </row>
    <row r="749" spans="1:2" x14ac:dyDescent="0.2">
      <c r="A749" s="5" t="s">
        <v>2228</v>
      </c>
      <c r="B749" t="str">
        <f>'arf3'!AC749</f>
        <v>Gene:TUBA8&amp;HGNC:12410&amp;OMIM:605742&amp;UserInfo:Polymicrogyria with optic nerve hypoplasia&amp;UserType:SyndrRetard;RetardPlusCerebAbnorm;</v>
      </c>
    </row>
    <row r="750" spans="1:2" x14ac:dyDescent="0.2">
      <c r="A750" s="5" t="s">
        <v>2231</v>
      </c>
      <c r="B750" t="str">
        <f>'arf3'!AC750</f>
        <v>Gene:TUBB&amp;HGNC:20778&amp;OMIM:191130&amp;UserInfo:Cortical dysplasia, complex, with other brain malformations 6 ; Symmetric circumferential skin creases, congenital, 1&amp;UserType:SyndrRetard;RetardPlusCerebAbnorm;</v>
      </c>
    </row>
    <row r="751" spans="1:2" x14ac:dyDescent="0.2">
      <c r="A751" s="5" t="s">
        <v>2234</v>
      </c>
      <c r="B751" t="str">
        <f>'arf3'!AC751</f>
        <v>Gene:TUBB2A&amp;HGNC:12412&amp;OMIM:615101&amp;UserInfo:Cortical dysplasia, complex, with other brain malformations 5&amp;UserType:SyndrRetard;RetardPlusCerebAbnorm;</v>
      </c>
    </row>
    <row r="752" spans="1:2" x14ac:dyDescent="0.2">
      <c r="A752" s="5" t="s">
        <v>2237</v>
      </c>
      <c r="B752" t="str">
        <f>'arf3'!AC752</f>
        <v>Gene:TUBB2B&amp;HGNC:30829&amp;OMIM:612850&amp;UserInfo:Polymicrogyria, symmetric or asymmetric&amp;UserType:SyndrRetard;RetardPlusCerebAbnorm;</v>
      </c>
    </row>
    <row r="753" spans="1:2" x14ac:dyDescent="0.2">
      <c r="A753" s="5" t="s">
        <v>2240</v>
      </c>
      <c r="B753" t="str">
        <f>'arf3'!AC753</f>
        <v>Gene:TUBB3&amp;HGNC:20772&amp;OMIM:602661&amp;UserInfo:Cortical dysplasia, complex, with other brain malformations 1 ; Fibrosis of extraocular muscles, congenital, 3A&amp;UserType:SyndrRetard;RetardPlusCerebAbnorm;</v>
      </c>
    </row>
    <row r="754" spans="1:2" x14ac:dyDescent="0.2">
      <c r="A754" s="5" t="s">
        <v>2243</v>
      </c>
      <c r="B754" t="str">
        <f>'arf3'!AC754</f>
        <v>Gene:TUBB4A&amp;HGNC:20774&amp;OMIM:602662&amp;UserInfo:Dystonia 4, torsion, autosomal dominant ; Leukodystrophy, hypomyelinating, 6&amp;UserType:SyndrRetard;RetardPlusCerebAbnorm;Neuro;</v>
      </c>
    </row>
    <row r="755" spans="1:2" x14ac:dyDescent="0.2">
      <c r="A755" s="5" t="s">
        <v>2246</v>
      </c>
      <c r="B755" t="str">
        <f>'arf3'!AC755</f>
        <v>Gene:TUBG1&amp;HGNC:12417&amp;OMIM:191135&amp;UserInfo:Cortical dysplasia, complex, with other brain malformations 4&amp;UserType:SyndrRetard;RetardPlusCerebAbnorm;</v>
      </c>
    </row>
    <row r="756" spans="1:2" x14ac:dyDescent="0.2">
      <c r="A756" s="5" t="s">
        <v>2249</v>
      </c>
      <c r="B756" t="str">
        <f>'arf3'!AC756</f>
        <v>Gene:TUBGCP6&amp;HGNC:18127&amp;OMIM:610053&amp;UserInfo:Microcephaly and chorioretinopathy, autosomal recessive, 1&amp;UserType:SyndrRetard;RetardPlusCerebAbnorm;</v>
      </c>
    </row>
    <row r="757" spans="1:2" x14ac:dyDescent="0.2">
      <c r="A757" s="5" t="s">
        <v>2252</v>
      </c>
      <c r="B757" t="str">
        <f>'arf3'!AC757</f>
        <v>Gene:TUSC3&amp;HGNC:30242&amp;OMIM:601385&amp;UserInfo:Mental retardation, autosomal recessive 7&amp;UserType:NonSyndrRetard;</v>
      </c>
    </row>
    <row r="758" spans="1:2" x14ac:dyDescent="0.2">
      <c r="A758" s="5" t="s">
        <v>2255</v>
      </c>
      <c r="B758" t="str">
        <f>'arf3'!AC758</f>
        <v>Gene:TWIST1&amp;HGNC:12428&amp;OMIM:601622&amp;UserInfo:Craniosynostosis, type 1 ; Robinow-Sorauf syndrome ; Saethre-Chotzen syndrome ; Saethre-Chotzen syndrome with eyelid anomalies&amp;UserType:SyndrRetard;NonRetardButSyndr;</v>
      </c>
    </row>
    <row r="759" spans="1:2" x14ac:dyDescent="0.2">
      <c r="A759" s="5" t="s">
        <v>2258</v>
      </c>
      <c r="B759" t="str">
        <f>'arf3'!AC759</f>
        <v>Gene:UBE2A&amp;HGNC:12472&amp;OMIM:312180&amp;UserInfo:Mental retardation, X-linked syndromic, Nascimento-type&amp;UserType:SyndrRetard;</v>
      </c>
    </row>
    <row r="760" spans="1:2" x14ac:dyDescent="0.2">
      <c r="A760" s="5" t="s">
        <v>2261</v>
      </c>
      <c r="B760" t="str">
        <f>'arf3'!AC760</f>
        <v>Gene:UBE3A&amp;HGNC:12496&amp;OMIM:601623&amp;UserInfo:Angelman syndrome&amp;UserType:SyndrRetard;</v>
      </c>
    </row>
    <row r="761" spans="1:2" x14ac:dyDescent="0.2">
      <c r="A761" s="5" t="s">
        <v>2264</v>
      </c>
      <c r="B761" t="str">
        <f>'arf3'!AC761</f>
        <v>Gene:UBE3B&amp;HGNC:13478&amp;OMIM:608047&amp;UserInfo:Kaufman oculocerebrofacial syndrome&amp;UserType:SyndrRetard;</v>
      </c>
    </row>
    <row r="762" spans="1:2" x14ac:dyDescent="0.2">
      <c r="A762" s="5" t="s">
        <v>2267</v>
      </c>
      <c r="B762" t="str">
        <f>'arf3'!AC762</f>
        <v>Gene:UBR1&amp;HGNC:16808&amp;OMIM:605981&amp;UserInfo:Johanson-Blizzard syndrome&amp;UserType:SyndrRetard;</v>
      </c>
    </row>
    <row r="763" spans="1:2" x14ac:dyDescent="0.2">
      <c r="A763" s="5" t="s">
        <v>2270</v>
      </c>
      <c r="B763" t="str">
        <f>'arf3'!AC763</f>
        <v>Gene:UPB1&amp;HGNC:16297&amp;OMIM:606673&amp;UserInfo:Beta-ureidopropionase deficiency&amp;UserType:Metabolism;</v>
      </c>
    </row>
    <row r="764" spans="1:2" x14ac:dyDescent="0.2">
      <c r="A764" s="5" t="s">
        <v>2273</v>
      </c>
      <c r="B764" t="str">
        <f>'arf3'!AC764</f>
        <v>Gene:UPF3B&amp;HGNC:20439&amp;OMIM:300298&amp;UserInfo:Mental retardation, X-linked, syndromic 14&amp;UserType:NonSyndrRetard;SyndrRetard;</v>
      </c>
    </row>
    <row r="765" spans="1:2" x14ac:dyDescent="0.2">
      <c r="A765" s="5" t="s">
        <v>2276</v>
      </c>
      <c r="B765" t="str">
        <f>'arf3'!AC765</f>
        <v>Gene:USP18&amp;HGNC:12616&amp;OMIM:607057&amp;UserInfo:No OMIM phenotype&amp;UserType:SyndrRetard;RetardPlusCerebAbnorm;Encephalo;</v>
      </c>
    </row>
    <row r="766" spans="1:2" x14ac:dyDescent="0.2">
      <c r="A766" s="5" t="s">
        <v>2278</v>
      </c>
      <c r="B766" t="str">
        <f>'arf3'!AC766</f>
        <v>Gene:USP7&amp;HGNC:12630&amp;OMIM:602519&amp;UserInfo:No OMIM phenotype&amp;UserType:NonSyndrRetard;</v>
      </c>
    </row>
    <row r="767" spans="1:2" x14ac:dyDescent="0.2">
      <c r="A767" s="5" t="s">
        <v>2280</v>
      </c>
      <c r="B767" t="str">
        <f>'arf3'!AC767</f>
        <v>Gene:USP9X&amp;HGNC:12632&amp;OMIM:300072&amp;UserInfo:Mental retardation, X-linked 99 ; Mental retardation, X-linked 99, syndromic, female-restricted&amp;UserType:NonSyndrRetard;SyndrRetard;</v>
      </c>
    </row>
    <row r="768" spans="1:2" x14ac:dyDescent="0.2">
      <c r="A768" s="5" t="s">
        <v>2283</v>
      </c>
      <c r="B768" t="str">
        <f>'arf3'!AC768</f>
        <v>Gene:VLDLR&amp;HGNC:12698&amp;OMIM:192977&amp;UserInfo:Cerebellar hypoplasia and mental retardation with or without quadrupedal locomotion 1&amp;UserType:SyndrRetard;Neuro;</v>
      </c>
    </row>
    <row r="769" spans="1:2" x14ac:dyDescent="0.2">
      <c r="A769" s="5" t="s">
        <v>2286</v>
      </c>
      <c r="B769" t="str">
        <f>'arf3'!AC769</f>
        <v>Gene:VPS13B&amp;HGNC:2183&amp;OMIM:607817&amp;UserInfo:Cohen syndrome&amp;UserType:SyndrRetard;</v>
      </c>
    </row>
    <row r="770" spans="1:2" x14ac:dyDescent="0.2">
      <c r="A770" s="5" t="s">
        <v>2289</v>
      </c>
      <c r="B770" t="str">
        <f>'arf3'!AC770</f>
        <v>Gene:VRK1&amp;HGNC:12718&amp;OMIM:602168&amp;UserInfo:Pontocerebellar hypoplasia type 1A&amp;UserType:SyndrRetard;RetardPlusCerebAbnorm;Neuro;</v>
      </c>
    </row>
    <row r="771" spans="1:2" x14ac:dyDescent="0.2">
      <c r="A771" s="5" t="s">
        <v>2292</v>
      </c>
      <c r="B771" t="str">
        <f>'arf3'!AC771</f>
        <v>Gene:WAC&amp;HGNC:17327&amp;OMIM:615049&amp;UserInfo:Desanto-Shinawi syndrome&amp;UserType:NonSyndrRetard;SyndrRetard;</v>
      </c>
    </row>
    <row r="772" spans="1:2" x14ac:dyDescent="0.2">
      <c r="A772" s="5" t="s">
        <v>2295</v>
      </c>
      <c r="B772" t="str">
        <f>'arf3'!AC772</f>
        <v>Gene:WDR13&amp;HGNC:14352&amp;OMIM:300512&amp;UserInfo:No OMIM phenotype&amp;UserType:</v>
      </c>
    </row>
    <row r="773" spans="1:2" x14ac:dyDescent="0.2">
      <c r="A773" s="5" t="s">
        <v>2297</v>
      </c>
      <c r="B773" t="str">
        <f>'arf3'!AC773</f>
        <v>Gene:WDR19&amp;HGNC:18340&amp;OMIM:608151&amp;UserInfo:?Cranioectodermal dysplasia 4 ; ?Short-rib thoracic dysplasia 5 with or without polydactyly ; Nephronophthisis 13 ; Senior-Loken syndrome 8&amp;UserType:SyndrRetard;NonRetardButSyndr;</v>
      </c>
    </row>
    <row r="774" spans="1:2" x14ac:dyDescent="0.2">
      <c r="A774" s="5" t="s">
        <v>2300</v>
      </c>
      <c r="B774" t="str">
        <f>'arf3'!AC774</f>
        <v>Gene:WDR45&amp;HGNC:28912&amp;OMIM:300526&amp;UserInfo:Neurodegeneration with brain iron accululation 5&amp;UserType:NonSyndrRetard;SyndrRetard;RetardPlusCerebAbnorm;Neuro;</v>
      </c>
    </row>
    <row r="775" spans="1:2" x14ac:dyDescent="0.2">
      <c r="A775" s="5" t="s">
        <v>2303</v>
      </c>
      <c r="B775" t="str">
        <f>'arf3'!AC775</f>
        <v>Gene:WDR62&amp;HGNC:24502&amp;OMIM:613583&amp;UserInfo:Microcephaly 2, primary, autosomal recessive, with or without cortical malformations&amp;UserType:SyndrRetard;RetardPlusCerebAbnorm;</v>
      </c>
    </row>
    <row r="776" spans="1:2" x14ac:dyDescent="0.2">
      <c r="A776" s="5" t="s">
        <v>2306</v>
      </c>
      <c r="B776" t="str">
        <f>'arf3'!AC776</f>
        <v>Gene:WDR73&amp;HGNC:25928&amp;OMIM:616144&amp;UserInfo:Galloway-Mowat syndrome&amp;UserType:SyndrRetard;RetardPlusCerebAbnorm;</v>
      </c>
    </row>
    <row r="777" spans="1:2" x14ac:dyDescent="0.2">
      <c r="A777" s="5" t="s">
        <v>2309</v>
      </c>
      <c r="B777" t="str">
        <f>'arf3'!AC777</f>
        <v>Gene:WDR81&amp;HGNC:26600&amp;OMIM:614218&amp;UserInfo:Cerebellar ataxia, mental retardation, and dysequilibrium syndrome 2&amp;UserType:SyndrRetard;RetardPlusCerebAbnorm;Neuro;</v>
      </c>
    </row>
    <row r="778" spans="1:2" x14ac:dyDescent="0.2">
      <c r="A778" s="5" t="s">
        <v>2312</v>
      </c>
      <c r="B778" t="str">
        <f>'arf3'!AC778</f>
        <v>Gene:WWOX&amp;HGNC:12799&amp;OMIM:605131&amp;UserInfo:Epileptic encephalopathy, early infantile, 28 ; Esophageal squamous cell carcinoma, somatic ; Spinocrebellar ataxia, autosomal recessive 12&amp;UserType:SyndrRetard;RetardPlusCerebAbnorm;Neuro;</v>
      </c>
    </row>
    <row r="779" spans="1:2" x14ac:dyDescent="0.2">
      <c r="A779" s="5" t="s">
        <v>2315</v>
      </c>
      <c r="B779" t="str">
        <f>'arf3'!AC779</f>
        <v>Gene:XPA&amp;HGNC:12814&amp;OMIM:611153&amp;UserInfo:Xeroderma pigmentosum, group A&amp;UserType:SyndrRetard;NonRetardButSyndr;</v>
      </c>
    </row>
    <row r="780" spans="1:2" x14ac:dyDescent="0.2">
      <c r="A780" s="5" t="s">
        <v>2318</v>
      </c>
      <c r="B780" t="str">
        <f>'arf3'!AC780</f>
        <v>Gene:XPNPEP3&amp;HGNC:28052&amp;OMIM:613553&amp;UserInfo:Nephronophthisis-like nephropathy 1&amp;UserType:SyndrRetard;NonRetardButSyndr;</v>
      </c>
    </row>
    <row r="781" spans="1:2" x14ac:dyDescent="0.2">
      <c r="A781" s="5" t="s">
        <v>2321</v>
      </c>
      <c r="B781" t="str">
        <f>'arf3'!AC781</f>
        <v>Gene:XYLT1&amp;HGNC:15516&amp;OMIM:608124&amp;UserInfo:Desbuquois dysplasia 2 ; Pseudoxanthoma elasticum, modifier of severity of&amp;UserType:SyndrRetard;</v>
      </c>
    </row>
    <row r="782" spans="1:2" x14ac:dyDescent="0.2">
      <c r="A782" s="5" t="s">
        <v>2324</v>
      </c>
      <c r="B782" t="str">
        <f>'arf3'!AC782</f>
        <v>Gene:YAP1&amp;HGNC:16262&amp;OMIM:606608&amp;UserInfo:Coloboma, ocular ; Coloboma, ocular, with or without hearing impairment, cleft lip/palate, and/or mental retardation&amp;UserType:SyndrRetard;NonRetardButSyndr;</v>
      </c>
    </row>
    <row r="783" spans="1:2" x14ac:dyDescent="0.2">
      <c r="A783" s="5" t="s">
        <v>2327</v>
      </c>
      <c r="B783" t="str">
        <f>'arf3'!AC783</f>
        <v>Gene:YWHAE&amp;HGNC:12851&amp;OMIM:605066&amp;UserInfo:No OMIM phenotype&amp;UserType:</v>
      </c>
    </row>
    <row r="784" spans="1:2" x14ac:dyDescent="0.2">
      <c r="A784" s="5" t="s">
        <v>2329</v>
      </c>
      <c r="B784" t="str">
        <f>'arf3'!AC784</f>
        <v>Gene:YY1&amp;HGNC:12856&amp;OMIM:600013&amp;UserInfo:No OMIM phenotype&amp;UserType:</v>
      </c>
    </row>
    <row r="785" spans="1:2" x14ac:dyDescent="0.2">
      <c r="A785" s="5" t="s">
        <v>2331</v>
      </c>
      <c r="B785" t="str">
        <f>'arf3'!AC785</f>
        <v>Gene:ZBTB16&amp;HGNC:12930&amp;OMIM:176797&amp;UserInfo:Leukemia, acute promyelocytic, PL2F/RARA type ; Skeletal defects, genital hypoplasia, and mental retardation&amp;UserType:NonSyndrRetard;</v>
      </c>
    </row>
    <row r="786" spans="1:2" x14ac:dyDescent="0.2">
      <c r="A786" s="5" t="s">
        <v>2334</v>
      </c>
      <c r="B786" t="str">
        <f>'arf3'!AC786</f>
        <v>Gene:ZBTB18&amp;HGNC:13030&amp;OMIM:608433&amp;UserInfo:?Mental retardation, autosomal dominant 22&amp;UserType:NonSyndrRetard;SyndrRetard;</v>
      </c>
    </row>
    <row r="787" spans="1:2" x14ac:dyDescent="0.2">
      <c r="A787" s="12" t="s">
        <v>2337</v>
      </c>
      <c r="B787" t="str">
        <f>'arf3'!AC787</f>
        <v>Gene:ZC4H2&amp;HGNC:24931&amp;OMIM:300897&amp;UserInfo:Wieacker-Wolff syndrome&amp;UserType:SyndrRetard;RetardPlusCerebAbnorm;</v>
      </c>
    </row>
    <row r="788" spans="1:2" x14ac:dyDescent="0.2">
      <c r="A788" s="5" t="s">
        <v>2340</v>
      </c>
      <c r="B788" t="str">
        <f>'arf3'!AC788</f>
        <v>Gene:ZDHHC15&amp;HGNC:20342&amp;OMIM:300576&amp;UserInfo:?Mental retardation, X-linked 91&amp;UserType:SyndrRetard;</v>
      </c>
    </row>
    <row r="789" spans="1:2" x14ac:dyDescent="0.2">
      <c r="A789" s="5" t="s">
        <v>2343</v>
      </c>
      <c r="B789" t="str">
        <f>'arf3'!AC789</f>
        <v>Gene:ZDHHC9&amp;HGNC:18475&amp;OMIM:300646&amp;UserInfo:Mental retardation, X-linked syndromic, Raymond type&amp;UserType:NonSyndrRetard;SyndrRetard;</v>
      </c>
    </row>
    <row r="790" spans="1:2" x14ac:dyDescent="0.2">
      <c r="A790" s="5" t="s">
        <v>2346</v>
      </c>
      <c r="B790" t="str">
        <f>'arf3'!AC790</f>
        <v>Gene:ZEB2&amp;HGNC:14881&amp;OMIM:605802&amp;UserInfo:Mowat-Wilson syndrome&amp;UserType:SyndrRetard;</v>
      </c>
    </row>
    <row r="791" spans="1:2" x14ac:dyDescent="0.2">
      <c r="A791" s="5" t="s">
        <v>2349</v>
      </c>
      <c r="B791" t="str">
        <f>'arf3'!AC791</f>
        <v>Gene:ZFYVE26&amp;HGNC:20761&amp;OMIM:612012&amp;UserInfo:Spastic paraplegia 15, autosomal recessive&amp;UserType:SyndrRetard;Neuro;</v>
      </c>
    </row>
    <row r="792" spans="1:2" x14ac:dyDescent="0.2">
      <c r="A792" s="5" t="s">
        <v>2352</v>
      </c>
      <c r="B792" t="str">
        <f>'arf3'!AC792</f>
        <v>Gene:ZIC2&amp;HGNC:12873&amp;OMIM:603073&amp;UserInfo:Holoprosencephaly 5&amp;UserType:RetardPlusCerebAbnorm;</v>
      </c>
    </row>
    <row r="793" spans="1:2" x14ac:dyDescent="0.2">
      <c r="A793" s="5" t="s">
        <v>2355</v>
      </c>
      <c r="B793" t="str">
        <f>'arf3'!AC793</f>
        <v>Gene:ZMPSTE24&amp;HGNC:12877&amp;OMIM:606480&amp;UserInfo:Mandibuloacral dysplasia with type B lipodystrophy ; Restrictive dermopathy, lethal&amp;UserType:SyndrRetard;NonRetardButSyndr;</v>
      </c>
    </row>
    <row r="794" spans="1:2" x14ac:dyDescent="0.2">
      <c r="A794" s="5" t="s">
        <v>2358</v>
      </c>
      <c r="B794" t="str">
        <f>'arf3'!AC794</f>
        <v>Gene:ZMYND11&amp;HGNC:16966&amp;OMIM:608668&amp;UserInfo:Mental retardation, autosomal dominant 30&amp;UserType:NonSyndrRetard;SyndrRetard;</v>
      </c>
    </row>
    <row r="795" spans="1:2" x14ac:dyDescent="0.2">
      <c r="A795" s="5" t="s">
        <v>2361</v>
      </c>
      <c r="B795" t="str">
        <f>'arf3'!AC795</f>
        <v>Gene:ZNF292&amp;HGNC:18410&amp;OMIM:616213&amp;UserInfo:No OMIM phenotype&amp;UserType:</v>
      </c>
    </row>
    <row r="796" spans="1:2" x14ac:dyDescent="0.2">
      <c r="A796" s="5" t="s">
        <v>2363</v>
      </c>
      <c r="B796" t="str">
        <f>'arf3'!AC796</f>
        <v>Gene:ZNF335&amp;HGNC:15807&amp;OMIM:610827&amp;UserInfo:?Microcephaly 10, primary, autosomal recessive&amp;UserType:SyndrRetard;RetardPlusCerebAbnorm;</v>
      </c>
    </row>
    <row r="797" spans="1:2" x14ac:dyDescent="0.2">
      <c r="A797" s="5" t="s">
        <v>2366</v>
      </c>
      <c r="B797" t="str">
        <f>'arf3'!AC797</f>
        <v>Gene:ZNF41&amp;HGNC:13107&amp;OMIM:314995&amp;UserInfo:No OMIM phenotype&amp;UserType:NonSyndrRetard;</v>
      </c>
    </row>
    <row r="798" spans="1:2" x14ac:dyDescent="0.2">
      <c r="A798" s="5" t="s">
        <v>2368</v>
      </c>
      <c r="B798" t="str">
        <f>'arf3'!AC798</f>
        <v>Gene:ZNF592&amp;HGNC:28986&amp;OMIM:613624&amp;UserInfo:No OMIM phenotype&amp;UserType:SyndrRetard;Neuro;</v>
      </c>
    </row>
    <row r="799" spans="1:2" x14ac:dyDescent="0.2">
      <c r="A799" s="5" t="s">
        <v>2370</v>
      </c>
      <c r="B799" t="str">
        <f>'arf3'!AC799</f>
        <v>Gene:ZNF674&amp;HGNC:17625&amp;OMIM:300573&amp;UserInfo:No OMIM phenotype&amp;UserType:NonSyndrRetard;</v>
      </c>
    </row>
    <row r="800" spans="1:2" x14ac:dyDescent="0.2">
      <c r="A800" s="5" t="s">
        <v>2372</v>
      </c>
      <c r="B800" t="str">
        <f>'arf3'!AC800</f>
        <v>Gene:ZNF711&amp;HGNC:13128&amp;OMIM:314990&amp;UserInfo:Mental retardation, X-linked 97&amp;UserType:</v>
      </c>
    </row>
    <row r="801" spans="1:2" x14ac:dyDescent="0.2">
      <c r="A801" s="5" t="s">
        <v>2375</v>
      </c>
      <c r="B801" t="str">
        <f>'arf3'!AC801</f>
        <v>Gene:ZNF81&amp;HGNC:13156&amp;OMIM:314998&amp;UserInfo:Mental retardation, X-linked 45&amp;UserType:NonSyndrRetard;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arf3</vt:lpstr>
      <vt:lpstr>Feuil1</vt:lpstr>
      <vt:lpstr>Feuil2</vt:lpstr>
      <vt:lpstr>arf3!Excel_BuiltIn__FilterDatabase</vt:lpstr>
      <vt:lpstr>tbl1xr1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 Saskia</dc:creator>
  <cp:lastModifiedBy>User</cp:lastModifiedBy>
  <cp:revision>6</cp:revision>
  <cp:lastPrinted>1601-01-01T00:00:00Z</cp:lastPrinted>
  <dcterms:created xsi:type="dcterms:W3CDTF">2016-07-22T07:21:00Z</dcterms:created>
  <dcterms:modified xsi:type="dcterms:W3CDTF">2016-09-18T04:41:06Z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65479d6a-383b-4927-8c1c-ae40ae53929c</vt:lpwstr>
  </property>
</Properties>
</file>